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45621"/>
</workbook>
</file>

<file path=xl/calcChain.xml><?xml version="1.0" encoding="utf-8"?>
<calcChain xmlns="http://schemas.openxmlformats.org/spreadsheetml/2006/main">
  <c r="E58" i="1" l="1"/>
  <c r="D58" i="1"/>
  <c r="H57" i="1" s="1"/>
  <c r="C58" i="1"/>
  <c r="G57" i="1"/>
  <c r="E55" i="1"/>
  <c r="D55" i="1"/>
  <c r="C55" i="1"/>
  <c r="G54" i="1" s="1"/>
  <c r="E54" i="1"/>
  <c r="I54" i="1" s="1"/>
  <c r="C54" i="1"/>
  <c r="E51" i="1"/>
  <c r="D51" i="1"/>
  <c r="D54" i="1" s="1"/>
  <c r="H54" i="1" s="1"/>
  <c r="C51" i="1"/>
  <c r="E45" i="1"/>
  <c r="D45" i="1"/>
  <c r="C45" i="1"/>
  <c r="E42" i="1"/>
  <c r="D42" i="1"/>
  <c r="C42" i="1"/>
  <c r="E39" i="1"/>
  <c r="D39" i="1"/>
  <c r="C39" i="1"/>
  <c r="E36" i="1"/>
  <c r="D36" i="1"/>
  <c r="C36" i="1"/>
  <c r="E33" i="1"/>
  <c r="D33" i="1"/>
  <c r="C33" i="1"/>
  <c r="E30" i="1"/>
  <c r="D30" i="1"/>
  <c r="C30" i="1"/>
  <c r="E27" i="1"/>
  <c r="D27" i="1"/>
  <c r="C27" i="1"/>
  <c r="E24" i="1"/>
  <c r="D24" i="1"/>
  <c r="C24" i="1"/>
  <c r="E21" i="1"/>
  <c r="D21" i="1"/>
  <c r="C21" i="1"/>
  <c r="E18" i="1"/>
  <c r="D18" i="1"/>
  <c r="C18" i="1"/>
  <c r="E15" i="1"/>
  <c r="D15" i="1"/>
  <c r="C15" i="1"/>
  <c r="E12" i="1"/>
  <c r="D12" i="1"/>
  <c r="C12" i="1"/>
  <c r="D10" i="1"/>
  <c r="D13" i="1" s="1"/>
  <c r="E9" i="1"/>
  <c r="D9" i="1"/>
  <c r="C9" i="1"/>
  <c r="E7" i="1"/>
  <c r="E10" i="1" s="1"/>
  <c r="D7" i="1"/>
  <c r="C7" i="1"/>
  <c r="C10" i="1" s="1"/>
  <c r="H6" i="1"/>
  <c r="E6" i="1"/>
  <c r="I6" i="1" s="1"/>
  <c r="D6" i="1"/>
  <c r="C6" i="1"/>
  <c r="H4" i="1"/>
  <c r="E4" i="1"/>
  <c r="I4" i="1" s="1"/>
  <c r="D4" i="1"/>
  <c r="C4" i="1"/>
  <c r="G4" i="1" s="1"/>
  <c r="B2" i="1"/>
  <c r="A2" i="1"/>
  <c r="A1" i="1"/>
  <c r="D57" i="1"/>
  <c r="C57" i="1"/>
  <c r="D48" i="1"/>
  <c r="C48" i="1"/>
  <c r="C13" i="1" l="1"/>
  <c r="G9" i="1"/>
  <c r="E57" i="1"/>
  <c r="I57" i="1" s="1"/>
  <c r="E13" i="1"/>
  <c r="E16" i="1" s="1"/>
  <c r="I9" i="1"/>
  <c r="D16" i="1"/>
  <c r="H12" i="1"/>
  <c r="G6" i="1"/>
  <c r="H9" i="1"/>
  <c r="D19" i="1" l="1"/>
  <c r="H15" i="1"/>
  <c r="C16" i="1"/>
  <c r="G12" i="1"/>
  <c r="E48" i="1"/>
  <c r="E19" i="1"/>
  <c r="I15" i="1"/>
  <c r="I12" i="1"/>
  <c r="E22" i="1" l="1"/>
  <c r="I18" i="1"/>
  <c r="C19" i="1"/>
  <c r="G15" i="1"/>
  <c r="D22" i="1"/>
  <c r="H18" i="1"/>
  <c r="D25" i="1" l="1"/>
  <c r="H21" i="1"/>
  <c r="C22" i="1"/>
  <c r="G18" i="1"/>
  <c r="E25" i="1"/>
  <c r="I21" i="1"/>
  <c r="E28" i="1" l="1"/>
  <c r="I24" i="1"/>
  <c r="C25" i="1"/>
  <c r="G21" i="1"/>
  <c r="D28" i="1"/>
  <c r="H24" i="1"/>
  <c r="D31" i="1" l="1"/>
  <c r="H27" i="1"/>
  <c r="C28" i="1"/>
  <c r="G24" i="1"/>
  <c r="E31" i="1"/>
  <c r="I27" i="1"/>
  <c r="E34" i="1" l="1"/>
  <c r="I30" i="1"/>
  <c r="C31" i="1"/>
  <c r="G27" i="1"/>
  <c r="D34" i="1"/>
  <c r="H30" i="1"/>
  <c r="C34" i="1" l="1"/>
  <c r="G30" i="1"/>
  <c r="D37" i="1"/>
  <c r="H33" i="1"/>
  <c r="E37" i="1"/>
  <c r="I33" i="1"/>
  <c r="D40" i="1" l="1"/>
  <c r="H36" i="1"/>
  <c r="E40" i="1"/>
  <c r="I36" i="1"/>
  <c r="C37" i="1"/>
  <c r="G33" i="1"/>
  <c r="E43" i="1" l="1"/>
  <c r="I39" i="1"/>
  <c r="C40" i="1"/>
  <c r="G36" i="1"/>
  <c r="D43" i="1"/>
  <c r="H39" i="1"/>
  <c r="C43" i="1" l="1"/>
  <c r="G39" i="1"/>
  <c r="D46" i="1"/>
  <c r="H42" i="1"/>
  <c r="E46" i="1"/>
  <c r="I42" i="1"/>
  <c r="D49" i="1" l="1"/>
  <c r="H48" i="1" s="1"/>
  <c r="H45" i="1"/>
  <c r="D52" i="1"/>
  <c r="H51" i="1" s="1"/>
  <c r="E52" i="1"/>
  <c r="I51" i="1" s="1"/>
  <c r="E49" i="1"/>
  <c r="I48" i="1" s="1"/>
  <c r="I45" i="1"/>
  <c r="C46" i="1"/>
  <c r="G42" i="1"/>
  <c r="C52" i="1" l="1"/>
  <c r="G51" i="1" s="1"/>
  <c r="C49" i="1"/>
  <c r="G48" i="1" s="1"/>
  <c r="G45" i="1"/>
</calcChain>
</file>

<file path=xl/sharedStrings.xml><?xml version="1.0" encoding="utf-8"?>
<sst xmlns="http://schemas.openxmlformats.org/spreadsheetml/2006/main" count="61" uniqueCount="44">
  <si>
    <t>Indicatori economici-gestionali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</si>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</sst>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#,##0.00\ ;\-#,##0.00\ ;&quot; -&quot;#\ ;@\ "/>
    <numFmt numFmtId="167" formatCode="_-[$€]\ * #,##0.00_-;\-[$€]\ * #,##0.00_-;_-[$€]\ * &quot;-&quot;??_-;_-@_-"/>
    <numFmt numFmtId="168" formatCode="_-[$€]\ * #,##0.00_-;\-[$€]\ * #,##0.00_-;_-[$€]\ * \-??_-;_-@_-"/>
    <numFmt numFmtId="169" formatCode="_-&quot;€ &quot;* #,##0.00_-;&quot;-€ &quot;* #,##0.00_-;_-&quot;€ &quot;* \-??_-;_-@_-"/>
    <numFmt numFmtId="170" formatCode="_-[$€-2]\ * #,##0.00_-;\-[$€-2]\ * #,##0.00_-;_-[$€-2]\ * &quot;-&quot;??_-"/>
    <numFmt numFmtId="171" formatCode="[$€]\ #,##0.00\ ;\-[$€]\ #,##0.00\ ;[$€]&quot; -&quot;#\ ;@\ "/>
    <numFmt numFmtId="172" formatCode="_-* #,##0_-;\-* #,##0_-;_-* \-_-;_-@_-"/>
    <numFmt numFmtId="173" formatCode="#,##0\ ;\-#,##0\ ;&quot; - &quot;;@\ "/>
    <numFmt numFmtId="174" formatCode="_ * #,##0_ ;_ * \-#,##0_ ;_ * &quot;-&quot;_ ;_ @_ "/>
    <numFmt numFmtId="175" formatCode="_ * #,##0.00_ ;_ * \-#,##0.00_ ;_ * &quot;-&quot;??_ ;_ @_ "/>
    <numFmt numFmtId="176" formatCode="_-&quot;L.&quot;\ * #,##0.00_-;\-&quot;L.&quot;\ * #,##0.00_-;_-&quot;L.&quot;\ 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name val="Times New Roman"/>
      <family val="1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6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" fillId="21" borderId="0" applyNumberFormat="0" applyBorder="0" applyAlignment="0" applyProtection="0"/>
    <xf numFmtId="0" fontId="8" fillId="20" borderId="0" applyNumberFormat="0" applyBorder="0" applyAlignment="0" applyProtection="0"/>
    <xf numFmtId="0" fontId="1" fillId="22" borderId="0" applyNumberFormat="0" applyBorder="0" applyAlignment="0" applyProtection="0"/>
    <xf numFmtId="0" fontId="8" fillId="13" borderId="0" applyNumberFormat="0" applyBorder="0" applyAlignment="0" applyProtection="0"/>
    <xf numFmtId="0" fontId="1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7" fillId="24" borderId="0" applyNumberFormat="0" applyBorder="0" applyAlignment="0" applyProtection="0"/>
    <xf numFmtId="0" fontId="6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9" borderId="0" applyNumberFormat="0" applyBorder="0" applyAlignment="0" applyProtection="0"/>
    <xf numFmtId="0" fontId="18" fillId="31" borderId="18" applyNumberFormat="0" applyAlignment="0" applyProtection="0"/>
    <xf numFmtId="0" fontId="4" fillId="6" borderId="19" applyNumberFormat="0" applyAlignment="0" applyProtection="0"/>
    <xf numFmtId="0" fontId="19" fillId="0" borderId="20" applyNumberFormat="0" applyFill="0" applyAlignment="0" applyProtection="0"/>
    <xf numFmtId="0" fontId="20" fillId="32" borderId="21" applyNumberFormat="0" applyAlignment="0" applyProtection="0"/>
    <xf numFmtId="0" fontId="17" fillId="33" borderId="0" applyNumberFormat="0" applyBorder="0" applyAlignment="0" applyProtection="0"/>
    <xf numFmtId="0" fontId="6" fillId="25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26" borderId="0" applyNumberFormat="0" applyBorder="0" applyAlignment="0" applyProtection="0"/>
    <xf numFmtId="0" fontId="6" fillId="38" borderId="0" applyNumberFormat="0" applyBorder="0" applyAlignment="0" applyProtection="0"/>
    <xf numFmtId="0" fontId="17" fillId="28" borderId="0" applyNumberFormat="0" applyBorder="0" applyAlignment="0" applyProtection="0"/>
    <xf numFmtId="0" fontId="17" fillId="39" borderId="0" applyNumberFormat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9" fontId="23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21" fillId="0" borderId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2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16" borderId="18" applyNumberFormat="0" applyAlignment="0" applyProtection="0"/>
    <xf numFmtId="0" fontId="2" fillId="2" borderId="19" applyNumberFormat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3" fontId="8" fillId="0" borderId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8" fillId="0" borderId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2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40" borderId="0" applyNumberFormat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1" fillId="0" borderId="0"/>
    <xf numFmtId="0" fontId="23" fillId="0" borderId="0"/>
    <xf numFmtId="0" fontId="8" fillId="0" borderId="0"/>
    <xf numFmtId="0" fontId="21" fillId="0" borderId="0"/>
    <xf numFmtId="0" fontId="21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41" borderId="22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32" fillId="31" borderId="23" applyNumberFormat="0" applyAlignment="0" applyProtection="0"/>
    <xf numFmtId="0" fontId="3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4" fillId="17" borderId="25">
      <alignment horizontal="center"/>
    </xf>
    <xf numFmtId="49" fontId="35" fillId="17" borderId="25">
      <alignment horizontal="center"/>
    </xf>
    <xf numFmtId="49" fontId="21" fillId="17" borderId="25">
      <alignment horizontal="center"/>
    </xf>
    <xf numFmtId="49" fontId="23" fillId="17" borderId="25">
      <alignment horizontal="center"/>
    </xf>
    <xf numFmtId="49" fontId="36" fillId="0" borderId="0"/>
    <xf numFmtId="49" fontId="37" fillId="0" borderId="0"/>
    <xf numFmtId="0" fontId="8" fillId="19" borderId="24"/>
    <xf numFmtId="0" fontId="24" fillId="19" borderId="24"/>
    <xf numFmtId="0" fontId="8" fillId="19" borderId="24"/>
    <xf numFmtId="0" fontId="8" fillId="19" borderId="24"/>
    <xf numFmtId="0" fontId="8" fillId="19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13" borderId="24"/>
    <xf numFmtId="0" fontId="24" fillId="13" borderId="24"/>
    <xf numFmtId="0" fontId="8" fillId="13" borderId="24"/>
    <xf numFmtId="0" fontId="8" fillId="13" borderId="24"/>
    <xf numFmtId="0" fontId="8" fillId="13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4" fillId="43" borderId="25">
      <alignment vertical="center"/>
    </xf>
    <xf numFmtId="49" fontId="34" fillId="44" borderId="25">
      <alignment vertical="center"/>
    </xf>
    <xf numFmtId="49" fontId="35" fillId="17" borderId="25">
      <alignment vertical="center"/>
    </xf>
    <xf numFmtId="49" fontId="34" fillId="43" borderId="25">
      <alignment vertical="center"/>
    </xf>
    <xf numFmtId="49" fontId="34" fillId="45" borderId="25">
      <alignment vertical="center"/>
    </xf>
    <xf numFmtId="49" fontId="34" fillId="45" borderId="25">
      <alignment vertical="center"/>
    </xf>
    <xf numFmtId="49" fontId="34" fillId="44" borderId="25">
      <alignment vertical="center"/>
    </xf>
    <xf numFmtId="49" fontId="34" fillId="17" borderId="25">
      <alignment vertical="center"/>
    </xf>
    <xf numFmtId="49" fontId="34" fillId="17" borderId="25">
      <alignment vertical="center"/>
    </xf>
    <xf numFmtId="49" fontId="34" fillId="43" borderId="25">
      <alignment vertical="center"/>
    </xf>
    <xf numFmtId="49" fontId="34" fillId="44" borderId="25">
      <alignment vertical="center"/>
    </xf>
    <xf numFmtId="49" fontId="34" fillId="44" borderId="25">
      <alignment vertical="center"/>
    </xf>
    <xf numFmtId="49" fontId="34" fillId="43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3" fillId="17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1" fillId="17" borderId="25">
      <alignment vertical="center"/>
    </xf>
    <xf numFmtId="49" fontId="21" fillId="17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6" borderId="25">
      <alignment vertical="center"/>
    </xf>
    <xf numFmtId="49" fontId="21" fillId="46" borderId="25">
      <alignment vertical="center"/>
    </xf>
    <xf numFmtId="49" fontId="21" fillId="0" borderId="0">
      <alignment horizontal="right"/>
    </xf>
    <xf numFmtId="49" fontId="23" fillId="0" borderId="0">
      <alignment horizontal="right"/>
    </xf>
    <xf numFmtId="0" fontId="8" fillId="10" borderId="24"/>
    <xf numFmtId="0" fontId="24" fillId="10" borderId="24"/>
    <xf numFmtId="0" fontId="8" fillId="10" borderId="24"/>
    <xf numFmtId="0" fontId="8" fillId="10" borderId="24"/>
    <xf numFmtId="0" fontId="8" fillId="10" borderId="24"/>
    <xf numFmtId="0" fontId="8" fillId="40" borderId="24"/>
    <xf numFmtId="0" fontId="24" fillId="40" borderId="24"/>
    <xf numFmtId="0" fontId="8" fillId="40" borderId="24"/>
    <xf numFmtId="0" fontId="8" fillId="40" borderId="24"/>
    <xf numFmtId="0" fontId="8" fillId="40" borderId="24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1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5" fillId="0" borderId="32" applyNumberFormat="0" applyFill="0" applyAlignment="0" applyProtection="0"/>
    <xf numFmtId="0" fontId="51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52" fillId="10" borderId="0" applyNumberFormat="0" applyBorder="0" applyAlignment="0" applyProtection="0"/>
    <xf numFmtId="176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1" applyFont="1" applyAlignment="1" applyProtection="1">
      <alignment horizontal="center" vertical="top"/>
    </xf>
    <xf numFmtId="0" fontId="9" fillId="0" borderId="0" xfId="2" applyFont="1" applyProtection="1"/>
    <xf numFmtId="0" fontId="10" fillId="0" borderId="4" xfId="2" applyFont="1" applyBorder="1" applyAlignment="1" applyProtection="1">
      <alignment horizontal="center"/>
      <protection hidden="1"/>
    </xf>
    <xf numFmtId="0" fontId="10" fillId="0" borderId="0" xfId="2" applyFont="1" applyProtection="1"/>
    <xf numFmtId="0" fontId="11" fillId="0" borderId="0" xfId="2" applyFont="1" applyProtection="1"/>
    <xf numFmtId="14" fontId="9" fillId="0" borderId="0" xfId="2" applyNumberFormat="1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0" fillId="0" borderId="0" xfId="0"/>
    <xf numFmtId="0" fontId="9" fillId="0" borderId="5" xfId="2" applyFont="1" applyBorder="1" applyAlignment="1" applyProtection="1">
      <alignment wrapText="1"/>
    </xf>
    <xf numFmtId="164" fontId="9" fillId="0" borderId="5" xfId="3" applyNumberFormat="1" applyFont="1" applyFill="1" applyBorder="1" applyProtection="1"/>
    <xf numFmtId="0" fontId="9" fillId="0" borderId="5" xfId="2" applyFont="1" applyBorder="1" applyProtection="1"/>
    <xf numFmtId="10" fontId="12" fillId="0" borderId="6" xfId="4" applyNumberFormat="1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2" fillId="0" borderId="8" xfId="4" applyNumberFormat="1" applyFont="1" applyBorder="1" applyAlignment="1" applyProtection="1">
      <alignment horizontal="center" vertical="center"/>
    </xf>
    <xf numFmtId="0" fontId="9" fillId="0" borderId="0" xfId="2" applyFont="1" applyAlignment="1" applyProtection="1">
      <alignment wrapText="1"/>
    </xf>
    <xf numFmtId="0" fontId="9" fillId="0" borderId="0" xfId="2" applyFont="1" applyFill="1" applyProtection="1"/>
    <xf numFmtId="10" fontId="13" fillId="0" borderId="0" xfId="2" applyNumberFormat="1" applyFont="1" applyProtection="1"/>
    <xf numFmtId="41" fontId="9" fillId="0" borderId="5" xfId="2" applyNumberFormat="1" applyFont="1" applyFill="1" applyBorder="1" applyProtection="1"/>
    <xf numFmtId="10" fontId="12" fillId="0" borderId="0" xfId="2" applyNumberFormat="1" applyFont="1" applyProtection="1"/>
    <xf numFmtId="0" fontId="9" fillId="0" borderId="9" xfId="2" applyFont="1" applyBorder="1" applyAlignment="1" applyProtection="1">
      <alignment wrapText="1"/>
    </xf>
    <xf numFmtId="41" fontId="9" fillId="0" borderId="9" xfId="2" applyNumberFormat="1" applyFont="1" applyFill="1" applyBorder="1" applyProtection="1"/>
    <xf numFmtId="0" fontId="9" fillId="0" borderId="9" xfId="2" applyFont="1" applyBorder="1" applyProtection="1"/>
    <xf numFmtId="10" fontId="12" fillId="0" borderId="10" xfId="4" applyNumberFormat="1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wrapText="1"/>
    </xf>
    <xf numFmtId="41" fontId="9" fillId="0" borderId="11" xfId="2" applyNumberFormat="1" applyFont="1" applyFill="1" applyBorder="1" applyProtection="1"/>
    <xf numFmtId="0" fontId="9" fillId="0" borderId="11" xfId="2" applyFont="1" applyBorder="1" applyProtection="1"/>
    <xf numFmtId="10" fontId="12" fillId="0" borderId="12" xfId="4" applyNumberFormat="1" applyFont="1" applyBorder="1" applyAlignment="1" applyProtection="1">
      <alignment horizontal="center" vertical="center"/>
    </xf>
    <xf numFmtId="10" fontId="12" fillId="0" borderId="13" xfId="4" applyNumberFormat="1" applyFont="1" applyBorder="1" applyAlignment="1" applyProtection="1">
      <alignment horizontal="center" vertical="center"/>
    </xf>
    <xf numFmtId="10" fontId="12" fillId="0" borderId="14" xfId="2" applyNumberFormat="1" applyFont="1" applyBorder="1" applyProtection="1"/>
    <xf numFmtId="0" fontId="14" fillId="0" borderId="9" xfId="2" applyFont="1" applyBorder="1" applyAlignment="1" applyProtection="1">
      <alignment wrapText="1"/>
    </xf>
    <xf numFmtId="41" fontId="14" fillId="0" borderId="9" xfId="2" applyNumberFormat="1" applyFont="1" applyFill="1" applyBorder="1" applyProtection="1"/>
    <xf numFmtId="0" fontId="14" fillId="0" borderId="9" xfId="2" applyFont="1" applyBorder="1" applyProtection="1"/>
    <xf numFmtId="10" fontId="15" fillId="0" borderId="10" xfId="4" applyNumberFormat="1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wrapText="1"/>
    </xf>
    <xf numFmtId="41" fontId="14" fillId="0" borderId="11" xfId="2" applyNumberFormat="1" applyFont="1" applyFill="1" applyBorder="1" applyProtection="1"/>
    <xf numFmtId="0" fontId="14" fillId="0" borderId="11" xfId="2" applyFont="1" applyBorder="1" applyProtection="1"/>
    <xf numFmtId="10" fontId="15" fillId="0" borderId="12" xfId="4" applyNumberFormat="1" applyFont="1" applyBorder="1" applyAlignment="1" applyProtection="1">
      <alignment horizontal="center" vertical="center"/>
    </xf>
    <xf numFmtId="10" fontId="15" fillId="0" borderId="13" xfId="4" applyNumberFormat="1" applyFont="1" applyBorder="1" applyAlignment="1" applyProtection="1">
      <alignment horizontal="center" vertical="center"/>
    </xf>
    <xf numFmtId="0" fontId="14" fillId="0" borderId="0" xfId="2" applyFont="1" applyProtection="1"/>
    <xf numFmtId="0" fontId="14" fillId="0" borderId="0" xfId="2" applyFont="1" applyFill="1" applyProtection="1"/>
    <xf numFmtId="0" fontId="16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wrapText="1"/>
    </xf>
    <xf numFmtId="41" fontId="14" fillId="0" borderId="0" xfId="2" applyNumberFormat="1" applyFont="1" applyFill="1" applyBorder="1" applyProtection="1"/>
    <xf numFmtId="0" fontId="14" fillId="0" borderId="0" xfId="2" applyFont="1" applyBorder="1" applyProtection="1"/>
    <xf numFmtId="41" fontId="9" fillId="0" borderId="9" xfId="2" applyNumberFormat="1" applyFont="1" applyFill="1" applyBorder="1" applyAlignment="1" applyProtection="1">
      <alignment vertical="center"/>
    </xf>
    <xf numFmtId="0" fontId="11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0" fontId="9" fillId="0" borderId="0" xfId="2" applyFont="1" applyBorder="1" applyProtection="1"/>
    <xf numFmtId="0" fontId="10" fillId="0" borderId="16" xfId="2" applyFont="1" applyBorder="1" applyAlignment="1" applyProtection="1">
      <alignment horizontal="center" vertical="center"/>
    </xf>
    <xf numFmtId="0" fontId="10" fillId="0" borderId="17" xfId="2" applyFont="1" applyBorder="1" applyAlignment="1" applyProtection="1">
      <alignment horizontal="center" vertical="center"/>
    </xf>
    <xf numFmtId="0" fontId="0" fillId="0" borderId="0" xfId="0" applyAlignment="1">
      <alignment wrapText="1"/>
    </xf>
  </cellXfs>
  <cellStyles count="2176">
    <cellStyle name="20% - Colore 1 2" xfId="5"/>
    <cellStyle name="20% - Colore 1 2 2" xfId="6"/>
    <cellStyle name="20% - Colore 1 2 3" xfId="7"/>
    <cellStyle name="20% - Colore 1 3" xfId="8"/>
    <cellStyle name="20% - Colore 2 2" xfId="9"/>
    <cellStyle name="20% - Colore 2 2 2" xfId="10"/>
    <cellStyle name="20% - Colore 2 2 3" xfId="11"/>
    <cellStyle name="20% - Colore 2 3" xfId="12"/>
    <cellStyle name="20% - Colore 3 2" xfId="13"/>
    <cellStyle name="20% - Colore 3 2 2" xfId="14"/>
    <cellStyle name="20% - Colore 3 2 3" xfId="15"/>
    <cellStyle name="20% - Colore 3 3" xfId="16"/>
    <cellStyle name="20% - Colore 4 2" xfId="17"/>
    <cellStyle name="20% - Colore 4 2 2" xfId="18"/>
    <cellStyle name="20% - Colore 4 2 3" xfId="19"/>
    <cellStyle name="20% - Colore 4 3" xfId="20"/>
    <cellStyle name="20% - Colore 5 2" xfId="21"/>
    <cellStyle name="20% - Colore 5 2 2" xfId="22"/>
    <cellStyle name="20% - Colore 6 2" xfId="23"/>
    <cellStyle name="20% - Colore 6 2 2" xfId="24"/>
    <cellStyle name="40% - Colore 1 2" xfId="25"/>
    <cellStyle name="40% - Colore 1 2 2" xfId="26"/>
    <cellStyle name="40% - Colore 1 2 3" xfId="27"/>
    <cellStyle name="40% - Colore 2 2" xfId="28"/>
    <cellStyle name="40% - Colore 2 2 2" xfId="29"/>
    <cellStyle name="40% - Colore 3 2" xfId="30"/>
    <cellStyle name="40% - Colore 3 2 2" xfId="31"/>
    <cellStyle name="40% - Colore 3 2 3" xfId="32"/>
    <cellStyle name="40% - Colore 3 3" xfId="33"/>
    <cellStyle name="40% - Colore 4 2" xfId="34"/>
    <cellStyle name="40% - Colore 4 2 2" xfId="35"/>
    <cellStyle name="40% - Colore 4 2 3" xfId="36"/>
    <cellStyle name="40% - Colore 5 2" xfId="37"/>
    <cellStyle name="40% - Colore 5 2 2" xfId="38"/>
    <cellStyle name="40% - Colore 6 2" xfId="39"/>
    <cellStyle name="40% - Colore 6 2 2" xfId="40"/>
    <cellStyle name="40% - Colore 6 2 3" xfId="41"/>
    <cellStyle name="60% - Colore 1 2" xfId="42"/>
    <cellStyle name="60% - Colore 1 2 2" xfId="43"/>
    <cellStyle name="60% - Colore 2 2" xfId="44"/>
    <cellStyle name="60% - Colore 3 2" xfId="45"/>
    <cellStyle name="60% - Colore 3 2 2" xfId="46"/>
    <cellStyle name="60% - Colore 3 3" xfId="47"/>
    <cellStyle name="60% - Colore 4 2" xfId="48"/>
    <cellStyle name="60% - Colore 4 2 2" xfId="49"/>
    <cellStyle name="60% - Colore 4 3" xfId="50"/>
    <cellStyle name="60% - Colore 5 2" xfId="51"/>
    <cellStyle name="60% - Colore 6 2" xfId="52"/>
    <cellStyle name="60% - Colore 6 2 2" xfId="53"/>
    <cellStyle name="60% - Colore 6 3" xfId="54"/>
    <cellStyle name="Calcolo 2" xfId="55"/>
    <cellStyle name="Calcolo 2 2" xfId="56"/>
    <cellStyle name="Cella collegata 2" xfId="57"/>
    <cellStyle name="Cella da controllare 2" xfId="58"/>
    <cellStyle name="Colore 1 2" xfId="59"/>
    <cellStyle name="Colore 1 2 2" xfId="60"/>
    <cellStyle name="Colore 2 2" xfId="61"/>
    <cellStyle name="Colore 2 3" xfId="62"/>
    <cellStyle name="Colore 2 4" xfId="63"/>
    <cellStyle name="Colore 3 2" xfId="64"/>
    <cellStyle name="Colore 4 2" xfId="65"/>
    <cellStyle name="Colore 4 2 2" xfId="66"/>
    <cellStyle name="Colore 5 2" xfId="67"/>
    <cellStyle name="Colore 6 2" xfId="68"/>
    <cellStyle name="Comma 2" xfId="69"/>
    <cellStyle name="Comma 2 2" xfId="70"/>
    <cellStyle name="Comma 2 2 2" xfId="71"/>
    <cellStyle name="Comma 2 2 2 2" xfId="72"/>
    <cellStyle name="Comma 2 2 2 2 2" xfId="73"/>
    <cellStyle name="Comma 2 2 2 3" xfId="74"/>
    <cellStyle name="Comma 2 2 2 3 2" xfId="75"/>
    <cellStyle name="Comma 2 2 2 4" xfId="76"/>
    <cellStyle name="Comma 2 2 3" xfId="77"/>
    <cellStyle name="Comma 2 2 4" xfId="78"/>
    <cellStyle name="Comma 2 2 4 2" xfId="79"/>
    <cellStyle name="Comma 2 2 5" xfId="80"/>
    <cellStyle name="Comma 2 2 6" xfId="81"/>
    <cellStyle name="Comma 2 3" xfId="82"/>
    <cellStyle name="Comma 2 3 2" xfId="83"/>
    <cellStyle name="Comma 2 3 2 2" xfId="84"/>
    <cellStyle name="Comma 2 3 2 2 2" xfId="85"/>
    <cellStyle name="Comma 2 3 2 3" xfId="86"/>
    <cellStyle name="Comma 2 3 3" xfId="87"/>
    <cellStyle name="Comma 2 3 3 2" xfId="88"/>
    <cellStyle name="Comma 2 3 4" xfId="89"/>
    <cellStyle name="Comma 2 4" xfId="90"/>
    <cellStyle name="Comma 2 4 2" xfId="91"/>
    <cellStyle name="Comma 2 4 2 2" xfId="92"/>
    <cellStyle name="Comma 2 4 3" xfId="93"/>
    <cellStyle name="Comma 2 4 3 2" xfId="94"/>
    <cellStyle name="Comma 2 4 4" xfId="95"/>
    <cellStyle name="Comma 2 4 4 2" xfId="96"/>
    <cellStyle name="Comma 2 4 5" xfId="97"/>
    <cellStyle name="Comma 2 5" xfId="98"/>
    <cellStyle name="Comma 2 6" xfId="99"/>
    <cellStyle name="Comma 2 6 2" xfId="100"/>
    <cellStyle name="Comma 2 7" xfId="101"/>
    <cellStyle name="Comma 2 7 2" xfId="102"/>
    <cellStyle name="Comma 2 8" xfId="103"/>
    <cellStyle name="Comma 2 8 2" xfId="104"/>
    <cellStyle name="Comma 2 9" xfId="105"/>
    <cellStyle name="Euro" xfId="106"/>
    <cellStyle name="Euro 10" xfId="107"/>
    <cellStyle name="Euro 2" xfId="108"/>
    <cellStyle name="Euro 2 2" xfId="109"/>
    <cellStyle name="Euro 2 2 2" xfId="110"/>
    <cellStyle name="Euro 2 2 2 2" xfId="111"/>
    <cellStyle name="Euro 2 2 3" xfId="112"/>
    <cellStyle name="Euro 2 2 4" xfId="113"/>
    <cellStyle name="Euro 2 3" xfId="114"/>
    <cellStyle name="Euro 2 4" xfId="115"/>
    <cellStyle name="Euro 2 4 2" xfId="116"/>
    <cellStyle name="Euro 2 5" xfId="117"/>
    <cellStyle name="Euro 2 6" xfId="118"/>
    <cellStyle name="Euro 2 7" xfId="119"/>
    <cellStyle name="Euro 3" xfId="120"/>
    <cellStyle name="Euro 3 2" xfId="121"/>
    <cellStyle name="Euro 3 2 2" xfId="122"/>
    <cellStyle name="Euro 3 2 3" xfId="123"/>
    <cellStyle name="Euro 3 2 3 2" xfId="124"/>
    <cellStyle name="Euro 3 3" xfId="125"/>
    <cellStyle name="Euro 3 3 2" xfId="126"/>
    <cellStyle name="Euro 3 3 2 2" xfId="127"/>
    <cellStyle name="Euro 3 3 3" xfId="128"/>
    <cellStyle name="Euro 3 4" xfId="129"/>
    <cellStyle name="Euro 3 5" xfId="130"/>
    <cellStyle name="Euro 3 5 2" xfId="131"/>
    <cellStyle name="Euro 3 6" xfId="132"/>
    <cellStyle name="Euro 3 6 2" xfId="133"/>
    <cellStyle name="Euro 3 6 2 2" xfId="134"/>
    <cellStyle name="Euro 3 6 3" xfId="135"/>
    <cellStyle name="Euro 3 7" xfId="136"/>
    <cellStyle name="Euro 3 8" xfId="137"/>
    <cellStyle name="Euro 4" xfId="138"/>
    <cellStyle name="Euro 4 2" xfId="139"/>
    <cellStyle name="Euro 4 3" xfId="140"/>
    <cellStyle name="Euro 4 3 2" xfId="141"/>
    <cellStyle name="Euro 4 4" xfId="142"/>
    <cellStyle name="Euro 4 5" xfId="143"/>
    <cellStyle name="Euro 5" xfId="144"/>
    <cellStyle name="Euro 5 2" xfId="145"/>
    <cellStyle name="Euro 5 2 2" xfId="146"/>
    <cellStyle name="Euro 5 2 2 2" xfId="147"/>
    <cellStyle name="Euro 5 2 3" xfId="148"/>
    <cellStyle name="Euro 5 2 3 2" xfId="149"/>
    <cellStyle name="Euro 5 3" xfId="150"/>
    <cellStyle name="Euro 5 3 2" xfId="151"/>
    <cellStyle name="Euro 5 4" xfId="152"/>
    <cellStyle name="Euro 5 4 2" xfId="153"/>
    <cellStyle name="Euro 5 5" xfId="154"/>
    <cellStyle name="Euro 5 6" xfId="155"/>
    <cellStyle name="Euro 6" xfId="156"/>
    <cellStyle name="Euro 6 2" xfId="157"/>
    <cellStyle name="Euro 6 2 2" xfId="158"/>
    <cellStyle name="Euro 6 3" xfId="159"/>
    <cellStyle name="Euro 7" xfId="160"/>
    <cellStyle name="Euro 8" xfId="161"/>
    <cellStyle name="Euro 8 2" xfId="162"/>
    <cellStyle name="Euro 9" xfId="163"/>
    <cellStyle name="Euro 9 2" xfId="164"/>
    <cellStyle name="Euro 9 2 2" xfId="165"/>
    <cellStyle name="Euro 9 3" xfId="166"/>
    <cellStyle name="Excel Built-in Normal" xfId="167"/>
    <cellStyle name="Excel Built-in Normal 1" xfId="168"/>
    <cellStyle name="Excel Built-in Normal 2" xfId="169"/>
    <cellStyle name="Excel Built-in Normal 3" xfId="170"/>
    <cellStyle name="Excel Built-in Normal 3 2" xfId="171"/>
    <cellStyle name="Excel Built-in Normal 3 2 2" xfId="172"/>
    <cellStyle name="Excel Built-in Normal 3 3" xfId="173"/>
    <cellStyle name="Excel Built-in Normal 4" xfId="174"/>
    <cellStyle name="Excel Built-in Normal 4 2" xfId="175"/>
    <cellStyle name="Excel Built-in Normal 5" xfId="176"/>
    <cellStyle name="Input 2" xfId="177"/>
    <cellStyle name="Input 2 2" xfId="178"/>
    <cellStyle name="Migliaia [0] 10" xfId="179"/>
    <cellStyle name="Migliaia [0] 10 2" xfId="180"/>
    <cellStyle name="Migliaia [0] 10 2 2" xfId="181"/>
    <cellStyle name="Migliaia [0] 10 2 2 2" xfId="182"/>
    <cellStyle name="Migliaia [0] 10 2 3" xfId="183"/>
    <cellStyle name="Migliaia [0] 10 3" xfId="184"/>
    <cellStyle name="Migliaia [0] 10 3 2" xfId="185"/>
    <cellStyle name="Migliaia [0] 10 4" xfId="186"/>
    <cellStyle name="Migliaia [0] 11" xfId="187"/>
    <cellStyle name="Migliaia [0] 11 2" xfId="188"/>
    <cellStyle name="Migliaia [0] 11 2 2" xfId="189"/>
    <cellStyle name="Migliaia [0] 11 3" xfId="190"/>
    <cellStyle name="Migliaia [0] 12" xfId="191"/>
    <cellStyle name="Migliaia [0] 12 2" xfId="192"/>
    <cellStyle name="Migliaia [0] 12 2 2" xfId="193"/>
    <cellStyle name="Migliaia [0] 12 3" xfId="194"/>
    <cellStyle name="Migliaia [0] 13" xfId="195"/>
    <cellStyle name="Migliaia [0] 13 2" xfId="196"/>
    <cellStyle name="Migliaia [0] 14" xfId="197"/>
    <cellStyle name="Migliaia [0] 14 2" xfId="198"/>
    <cellStyle name="Migliaia [0] 14 2 2" xfId="199"/>
    <cellStyle name="Migliaia [0] 14 3" xfId="200"/>
    <cellStyle name="Migliaia [0] 15" xfId="201"/>
    <cellStyle name="Migliaia [0] 15 2" xfId="202"/>
    <cellStyle name="Migliaia [0] 15 2 2" xfId="203"/>
    <cellStyle name="Migliaia [0] 15 3" xfId="204"/>
    <cellStyle name="Migliaia [0] 16" xfId="205"/>
    <cellStyle name="Migliaia [0] 2" xfId="206"/>
    <cellStyle name="Migliaia [0] 2 2" xfId="207"/>
    <cellStyle name="Migliaia [0] 2 2 2" xfId="208"/>
    <cellStyle name="Migliaia [0] 2 2 2 2" xfId="209"/>
    <cellStyle name="Migliaia [0] 2 2 2 2 2" xfId="210"/>
    <cellStyle name="Migliaia [0] 2 2 2 2 2 2" xfId="211"/>
    <cellStyle name="Migliaia [0] 2 2 2 2 3" xfId="212"/>
    <cellStyle name="Migliaia [0] 2 2 2 2 3 2" xfId="213"/>
    <cellStyle name="Migliaia [0] 2 2 2 2 4" xfId="214"/>
    <cellStyle name="Migliaia [0] 2 2 2 2 4 2" xfId="215"/>
    <cellStyle name="Migliaia [0] 2 2 2 2 5" xfId="216"/>
    <cellStyle name="Migliaia [0] 2 2 2 2 5 2" xfId="217"/>
    <cellStyle name="Migliaia [0] 2 2 2 2 6" xfId="218"/>
    <cellStyle name="Migliaia [0] 2 2 2 3" xfId="219"/>
    <cellStyle name="Migliaia [0] 2 2 2 4" xfId="220"/>
    <cellStyle name="Migliaia [0] 2 2 2 4 2" xfId="221"/>
    <cellStyle name="Migliaia [0] 2 2 2 5" xfId="222"/>
    <cellStyle name="Migliaia [0] 2 2 2 5 2" xfId="223"/>
    <cellStyle name="Migliaia [0] 2 2 2 6" xfId="224"/>
    <cellStyle name="Migliaia [0] 2 2 2 7" xfId="225"/>
    <cellStyle name="Migliaia [0] 2 2 3" xfId="226"/>
    <cellStyle name="Migliaia [0] 2 2 3 2" xfId="227"/>
    <cellStyle name="Migliaia [0] 2 2 3 2 2" xfId="228"/>
    <cellStyle name="Migliaia [0] 2 2 3 2 2 2" xfId="229"/>
    <cellStyle name="Migliaia [0] 2 2 3 2 3" xfId="230"/>
    <cellStyle name="Migliaia [0] 2 2 3 2 3 2" xfId="231"/>
    <cellStyle name="Migliaia [0] 2 2 3 2 4" xfId="232"/>
    <cellStyle name="Migliaia [0] 2 2 3 3" xfId="233"/>
    <cellStyle name="Migliaia [0] 2 2 3 3 2" xfId="234"/>
    <cellStyle name="Migliaia [0] 2 2 3 3 2 2" xfId="235"/>
    <cellStyle name="Migliaia [0] 2 2 3 3 3" xfId="236"/>
    <cellStyle name="Migliaia [0] 2 2 3 4" xfId="237"/>
    <cellStyle name="Migliaia [0] 2 2 3 5" xfId="238"/>
    <cellStyle name="Migliaia [0] 2 2 3 5 2" xfId="239"/>
    <cellStyle name="Migliaia [0] 2 2 3 6" xfId="240"/>
    <cellStyle name="Migliaia [0] 2 2 3 7" xfId="241"/>
    <cellStyle name="Migliaia [0] 2 2 4" xfId="242"/>
    <cellStyle name="Migliaia [0] 2 2 4 2" xfId="243"/>
    <cellStyle name="Migliaia [0] 2 2 4 2 2" xfId="244"/>
    <cellStyle name="Migliaia [0] 2 2 4 2 3" xfId="245"/>
    <cellStyle name="Migliaia [0] 2 2 4 2 3 2" xfId="246"/>
    <cellStyle name="Migliaia [0] 2 2 4 3" xfId="247"/>
    <cellStyle name="Migliaia [0] 2 2 5" xfId="248"/>
    <cellStyle name="Migliaia [0] 2 2 5 2" xfId="249"/>
    <cellStyle name="Migliaia [0] 2 2 5 2 2" xfId="250"/>
    <cellStyle name="Migliaia [0] 2 2 5 2 2 2" xfId="251"/>
    <cellStyle name="Migliaia [0] 2 2 5 2 3" xfId="252"/>
    <cellStyle name="Migliaia [0] 2 2 5 3" xfId="253"/>
    <cellStyle name="Migliaia [0] 2 2 5 3 2" xfId="254"/>
    <cellStyle name="Migliaia [0] 2 2 5 4" xfId="255"/>
    <cellStyle name="Migliaia [0] 2 2 5 4 2" xfId="256"/>
    <cellStyle name="Migliaia [0] 2 2 5 5" xfId="257"/>
    <cellStyle name="Migliaia [0] 2 2 6" xfId="258"/>
    <cellStyle name="Migliaia [0] 2 2 6 2" xfId="259"/>
    <cellStyle name="Migliaia [0] 2 2 6 2 2" xfId="260"/>
    <cellStyle name="Migliaia [0] 2 2 6 3" xfId="261"/>
    <cellStyle name="Migliaia [0] 2 2 7" xfId="262"/>
    <cellStyle name="Migliaia [0] 2 2 7 2" xfId="263"/>
    <cellStyle name="Migliaia [0] 2 2 8" xfId="264"/>
    <cellStyle name="Migliaia [0] 2 2_RICLASSIFICATO CET 4 TRIM 2013" xfId="265"/>
    <cellStyle name="Migliaia [0] 2 3" xfId="266"/>
    <cellStyle name="Migliaia [0] 2 3 2" xfId="267"/>
    <cellStyle name="Migliaia [0] 2 3 2 2" xfId="268"/>
    <cellStyle name="Migliaia [0] 2 3 2 2 2" xfId="269"/>
    <cellStyle name="Migliaia [0] 2 3 2 3" xfId="270"/>
    <cellStyle name="Migliaia [0] 2 3 2 3 2" xfId="271"/>
    <cellStyle name="Migliaia [0] 2 3 2 4" xfId="272"/>
    <cellStyle name="Migliaia [0] 2 3 3" xfId="273"/>
    <cellStyle name="Migliaia [0] 2 3 4" xfId="274"/>
    <cellStyle name="Migliaia [0] 2 3 4 2" xfId="275"/>
    <cellStyle name="Migliaia [0] 2 3 5" xfId="276"/>
    <cellStyle name="Migliaia [0] 2 3 6" xfId="277"/>
    <cellStyle name="Migliaia [0] 2 4" xfId="278"/>
    <cellStyle name="Migliaia [0] 2 4 2" xfId="279"/>
    <cellStyle name="Migliaia [0] 2 4 2 2" xfId="280"/>
    <cellStyle name="Migliaia [0] 2 4 2 2 2" xfId="281"/>
    <cellStyle name="Migliaia [0] 2 4 2 3" xfId="282"/>
    <cellStyle name="Migliaia [0] 2 4 2 3 2" xfId="283"/>
    <cellStyle name="Migliaia [0] 2 4 2 4" xfId="284"/>
    <cellStyle name="Migliaia [0] 2 4 3" xfId="285"/>
    <cellStyle name="Migliaia [0] 2 4 3 2" xfId="286"/>
    <cellStyle name="Migliaia [0] 2 4 3 2 2" xfId="287"/>
    <cellStyle name="Migliaia [0] 2 4 3 3" xfId="288"/>
    <cellStyle name="Migliaia [0] 2 4 4" xfId="289"/>
    <cellStyle name="Migliaia [0] 2 4 5" xfId="290"/>
    <cellStyle name="Migliaia [0] 2 4 5 2" xfId="291"/>
    <cellStyle name="Migliaia [0] 2 4 6" xfId="292"/>
    <cellStyle name="Migliaia [0] 2 4 7" xfId="293"/>
    <cellStyle name="Migliaia [0] 2 5" xfId="294"/>
    <cellStyle name="Migliaia [0] 2 5 2" xfId="295"/>
    <cellStyle name="Migliaia [0] 2 5 3" xfId="296"/>
    <cellStyle name="Migliaia [0] 2 5 3 2" xfId="297"/>
    <cellStyle name="Migliaia [0] 2 5 4" xfId="298"/>
    <cellStyle name="Migliaia [0] 2 5 4 2" xfId="299"/>
    <cellStyle name="Migliaia [0] 2 5 5" xfId="300"/>
    <cellStyle name="Migliaia [0] 2 5 5 2" xfId="301"/>
    <cellStyle name="Migliaia [0] 2 5 6" xfId="302"/>
    <cellStyle name="Migliaia [0] 2 6" xfId="303"/>
    <cellStyle name="Migliaia [0] 2 6 2" xfId="304"/>
    <cellStyle name="Migliaia [0] 2 6 2 2" xfId="305"/>
    <cellStyle name="Migliaia [0] 2 6 2 2 2" xfId="306"/>
    <cellStyle name="Migliaia [0] 2 6 2 3" xfId="307"/>
    <cellStyle name="Migliaia [0] 2 6 3" xfId="308"/>
    <cellStyle name="Migliaia [0] 2 6 3 2" xfId="309"/>
    <cellStyle name="Migliaia [0] 2 6 4" xfId="310"/>
    <cellStyle name="Migliaia [0] 2 7" xfId="311"/>
    <cellStyle name="Migliaia [0] 2 7 2" xfId="312"/>
    <cellStyle name="Migliaia [0] 2 7 2 2" xfId="313"/>
    <cellStyle name="Migliaia [0] 2 7 3" xfId="314"/>
    <cellStyle name="Migliaia [0] 2 8" xfId="315"/>
    <cellStyle name="Migliaia [0] 2 8 2" xfId="316"/>
    <cellStyle name="Migliaia [0] 2 9" xfId="317"/>
    <cellStyle name="Migliaia [0] 3" xfId="318"/>
    <cellStyle name="Migliaia [0] 3 2" xfId="319"/>
    <cellStyle name="Migliaia [0] 3 2 2" xfId="320"/>
    <cellStyle name="Migliaia [0] 3 2 2 2" xfId="321"/>
    <cellStyle name="Migliaia [0] 3 2 2 2 2" xfId="322"/>
    <cellStyle name="Migliaia [0] 3 2 2 3" xfId="323"/>
    <cellStyle name="Migliaia [0] 3 2 2 4" xfId="324"/>
    <cellStyle name="Migliaia [0] 3 2 2 5" xfId="325"/>
    <cellStyle name="Migliaia [0] 3 2 2 5 2" xfId="326"/>
    <cellStyle name="Migliaia [0] 3 2 3" xfId="327"/>
    <cellStyle name="Migliaia [0] 3 2 3 2" xfId="328"/>
    <cellStyle name="Migliaia [0] 3 2 3 3" xfId="329"/>
    <cellStyle name="Migliaia [0] 3 2 3 3 2" xfId="330"/>
    <cellStyle name="Migliaia [0] 3 2 4" xfId="331"/>
    <cellStyle name="Migliaia [0] 3 2 4 2" xfId="332"/>
    <cellStyle name="Migliaia [0] 3 2 4 2 2" xfId="333"/>
    <cellStyle name="Migliaia [0] 3 2 4 3" xfId="334"/>
    <cellStyle name="Migliaia [0] 3 2 4 3 2" xfId="335"/>
    <cellStyle name="Migliaia [0] 3 2 4 4" xfId="336"/>
    <cellStyle name="Migliaia [0] 3 2 5" xfId="337"/>
    <cellStyle name="Migliaia [0] 3 2 5 2" xfId="338"/>
    <cellStyle name="Migliaia [0] 3 2 6" xfId="339"/>
    <cellStyle name="Migliaia [0] 3 3" xfId="340"/>
    <cellStyle name="Migliaia [0] 3 3 2" xfId="341"/>
    <cellStyle name="Migliaia [0] 3 3 2 2" xfId="342"/>
    <cellStyle name="Migliaia [0] 3 3 2 2 2" xfId="343"/>
    <cellStyle name="Migliaia [0] 3 3 2 3" xfId="344"/>
    <cellStyle name="Migliaia [0] 3 3 2 3 2" xfId="345"/>
    <cellStyle name="Migliaia [0] 3 3 2 4" xfId="346"/>
    <cellStyle name="Migliaia [0] 3 3 3" xfId="347"/>
    <cellStyle name="Migliaia [0] 3 3 3 2" xfId="348"/>
    <cellStyle name="Migliaia [0] 3 3 3 2 2" xfId="349"/>
    <cellStyle name="Migliaia [0] 3 3 3 3" xfId="350"/>
    <cellStyle name="Migliaia [0] 3 3 3 3 2" xfId="351"/>
    <cellStyle name="Migliaia [0] 3 3 3 4" xfId="352"/>
    <cellStyle name="Migliaia [0] 3 3 3 4 2" xfId="353"/>
    <cellStyle name="Migliaia [0] 3 3 3 5" xfId="354"/>
    <cellStyle name="Migliaia [0] 3 3 4" xfId="355"/>
    <cellStyle name="Migliaia [0] 3 3 5" xfId="356"/>
    <cellStyle name="Migliaia [0] 3 3 5 2" xfId="357"/>
    <cellStyle name="Migliaia [0] 3 3 6" xfId="358"/>
    <cellStyle name="Migliaia [0] 3 3 6 2" xfId="359"/>
    <cellStyle name="Migliaia [0] 3 3 7" xfId="360"/>
    <cellStyle name="Migliaia [0] 3 4" xfId="361"/>
    <cellStyle name="Migliaia [0] 3 4 2" xfId="362"/>
    <cellStyle name="Migliaia [0] 3 4 3" xfId="363"/>
    <cellStyle name="Migliaia [0] 3 4 3 2" xfId="364"/>
    <cellStyle name="Migliaia [0] 3 4 4" xfId="365"/>
    <cellStyle name="Migliaia [0] 3 5" xfId="366"/>
    <cellStyle name="Migliaia [0] 3 5 2" xfId="367"/>
    <cellStyle name="Migliaia [0] 3 5 2 2" xfId="368"/>
    <cellStyle name="Migliaia [0] 3 5 3" xfId="369"/>
    <cellStyle name="Migliaia [0] 3 5 3 2" xfId="370"/>
    <cellStyle name="Migliaia [0] 3 5 4" xfId="371"/>
    <cellStyle name="Migliaia [0] 3 5 4 2" xfId="372"/>
    <cellStyle name="Migliaia [0] 3 5 5" xfId="373"/>
    <cellStyle name="Migliaia [0] 3 6" xfId="374"/>
    <cellStyle name="Migliaia [0] 3 6 2" xfId="375"/>
    <cellStyle name="Migliaia [0] 3 7" xfId="376"/>
    <cellStyle name="Migliaia [0] 3 7 2" xfId="377"/>
    <cellStyle name="Migliaia [0] 3 8" xfId="378"/>
    <cellStyle name="Migliaia [0] 4" xfId="379"/>
    <cellStyle name="Migliaia [0] 4 2" xfId="380"/>
    <cellStyle name="Migliaia [0] 4 2 2" xfId="381"/>
    <cellStyle name="Migliaia [0] 4 2 2 2" xfId="382"/>
    <cellStyle name="Migliaia [0] 4 2 2 2 2" xfId="383"/>
    <cellStyle name="Migliaia [0] 4 2 2 3" xfId="384"/>
    <cellStyle name="Migliaia [0] 4 2 2 4" xfId="385"/>
    <cellStyle name="Migliaia [0] 4 2 2 5" xfId="386"/>
    <cellStyle name="Migliaia [0] 4 2 2 5 2" xfId="387"/>
    <cellStyle name="Migliaia [0] 4 2 3" xfId="388"/>
    <cellStyle name="Migliaia [0] 4 2 3 2" xfId="389"/>
    <cellStyle name="Migliaia [0] 4 2 3 3" xfId="390"/>
    <cellStyle name="Migliaia [0] 4 2 3 3 2" xfId="391"/>
    <cellStyle name="Migliaia [0] 4 2 4" xfId="392"/>
    <cellStyle name="Migliaia [0] 4 2 4 2" xfId="393"/>
    <cellStyle name="Migliaia [0] 4 2 4 2 2" xfId="394"/>
    <cellStyle name="Migliaia [0] 4 2 4 3" xfId="395"/>
    <cellStyle name="Migliaia [0] 4 2 4 3 2" xfId="396"/>
    <cellStyle name="Migliaia [0] 4 2 4 4" xfId="397"/>
    <cellStyle name="Migliaia [0] 4 2 5" xfId="398"/>
    <cellStyle name="Migliaia [0] 4 2 5 2" xfId="399"/>
    <cellStyle name="Migliaia [0] 4 2 6" xfId="400"/>
    <cellStyle name="Migliaia [0] 4 3" xfId="401"/>
    <cellStyle name="Migliaia [0] 4 3 2" xfId="402"/>
    <cellStyle name="Migliaia [0] 4 3 2 2" xfId="403"/>
    <cellStyle name="Migliaia [0] 4 3 2 2 2" xfId="404"/>
    <cellStyle name="Migliaia [0] 4 3 2 3" xfId="405"/>
    <cellStyle name="Migliaia [0] 4 3 2 3 2" xfId="406"/>
    <cellStyle name="Migliaia [0] 4 3 2 4" xfId="407"/>
    <cellStyle name="Migliaia [0] 4 3 3" xfId="408"/>
    <cellStyle name="Migliaia [0] 4 3 3 2" xfId="409"/>
    <cellStyle name="Migliaia [0] 4 3 3 2 2" xfId="410"/>
    <cellStyle name="Migliaia [0] 4 3 3 3" xfId="411"/>
    <cellStyle name="Migliaia [0] 4 3 3 3 2" xfId="412"/>
    <cellStyle name="Migliaia [0] 4 3 3 4" xfId="413"/>
    <cellStyle name="Migliaia [0] 4 3 3 4 2" xfId="414"/>
    <cellStyle name="Migliaia [0] 4 3 3 5" xfId="415"/>
    <cellStyle name="Migliaia [0] 4 3 4" xfId="416"/>
    <cellStyle name="Migliaia [0] 4 3 5" xfId="417"/>
    <cellStyle name="Migliaia [0] 4 3 5 2" xfId="418"/>
    <cellStyle name="Migliaia [0] 4 3 6" xfId="419"/>
    <cellStyle name="Migliaia [0] 4 3 6 2" xfId="420"/>
    <cellStyle name="Migliaia [0] 4 3 7" xfId="421"/>
    <cellStyle name="Migliaia [0] 4 3 8" xfId="422"/>
    <cellStyle name="Migliaia [0] 4 4" xfId="423"/>
    <cellStyle name="Migliaia [0] 4 4 2" xfId="424"/>
    <cellStyle name="Migliaia [0] 4 4 2 2" xfId="425"/>
    <cellStyle name="Migliaia [0] 4 4 2 3" xfId="426"/>
    <cellStyle name="Migliaia [0] 4 4 2 3 2" xfId="427"/>
    <cellStyle name="Migliaia [0] 4 4 3" xfId="428"/>
    <cellStyle name="Migliaia [0] 4 4 3 2" xfId="429"/>
    <cellStyle name="Migliaia [0] 4 4 4" xfId="430"/>
    <cellStyle name="Migliaia [0] 4 5" xfId="431"/>
    <cellStyle name="Migliaia [0] 4 5 2" xfId="432"/>
    <cellStyle name="Migliaia [0] 4 5 2 2" xfId="433"/>
    <cellStyle name="Migliaia [0] 4 5 3" xfId="434"/>
    <cellStyle name="Migliaia [0] 4 5 3 2" xfId="435"/>
    <cellStyle name="Migliaia [0] 4 5 4" xfId="436"/>
    <cellStyle name="Migliaia [0] 4 5 4 2" xfId="437"/>
    <cellStyle name="Migliaia [0] 4 5 5" xfId="438"/>
    <cellStyle name="Migliaia [0] 4 6" xfId="439"/>
    <cellStyle name="Migliaia [0] 4 6 2" xfId="440"/>
    <cellStyle name="Migliaia [0] 4 6 2 2" xfId="441"/>
    <cellStyle name="Migliaia [0] 4 6 3" xfId="442"/>
    <cellStyle name="Migliaia [0] 4 7" xfId="443"/>
    <cellStyle name="Migliaia [0] 5" xfId="444"/>
    <cellStyle name="Migliaia [0] 5 10" xfId="445"/>
    <cellStyle name="Migliaia [0] 5 10 2" xfId="446"/>
    <cellStyle name="Migliaia [0] 5 11" xfId="447"/>
    <cellStyle name="Migliaia [0] 5 2" xfId="448"/>
    <cellStyle name="Migliaia [0] 5 2 2" xfId="449"/>
    <cellStyle name="Migliaia [0] 5 2 2 2" xfId="450"/>
    <cellStyle name="Migliaia [0] 5 2 3" xfId="451"/>
    <cellStyle name="Migliaia [0] 5 2 3 2" xfId="452"/>
    <cellStyle name="Migliaia [0] 5 2 3 2 2" xfId="453"/>
    <cellStyle name="Migliaia [0] 5 2 3 3" xfId="454"/>
    <cellStyle name="Migliaia [0] 5 2 4" xfId="455"/>
    <cellStyle name="Migliaia [0] 5 2 5" xfId="456"/>
    <cellStyle name="Migliaia [0] 5 2 5 2" xfId="457"/>
    <cellStyle name="Migliaia [0] 5 2 6" xfId="458"/>
    <cellStyle name="Migliaia [0] 5 2 6 2" xfId="459"/>
    <cellStyle name="Migliaia [0] 5 2 7" xfId="460"/>
    <cellStyle name="Migliaia [0] 5 2 8" xfId="461"/>
    <cellStyle name="Migliaia [0] 5 2 9" xfId="462"/>
    <cellStyle name="Migliaia [0] 5 3" xfId="463"/>
    <cellStyle name="Migliaia [0] 5 3 2" xfId="464"/>
    <cellStyle name="Migliaia [0] 5 3 2 2" xfId="465"/>
    <cellStyle name="Migliaia [0] 5 3 2 2 2" xfId="466"/>
    <cellStyle name="Migliaia [0] 5 3 2 3" xfId="467"/>
    <cellStyle name="Migliaia [0] 5 3 2 3 2" xfId="468"/>
    <cellStyle name="Migliaia [0] 5 3 2 4" xfId="469"/>
    <cellStyle name="Migliaia [0] 5 3 3" xfId="470"/>
    <cellStyle name="Migliaia [0] 5 3 4" xfId="471"/>
    <cellStyle name="Migliaia [0] 5 3 4 2" xfId="472"/>
    <cellStyle name="Migliaia [0] 5 3 5" xfId="473"/>
    <cellStyle name="Migliaia [0] 5 3 5 2" xfId="474"/>
    <cellStyle name="Migliaia [0] 5 3 6" xfId="475"/>
    <cellStyle name="Migliaia [0] 5 3 6 2" xfId="476"/>
    <cellStyle name="Migliaia [0] 5 3 6 2 2" xfId="477"/>
    <cellStyle name="Migliaia [0] 5 3 6 3" xfId="478"/>
    <cellStyle name="Migliaia [0] 5 3 7" xfId="479"/>
    <cellStyle name="Migliaia [0] 5 3 7 2" xfId="480"/>
    <cellStyle name="Migliaia [0] 5 3 8" xfId="481"/>
    <cellStyle name="Migliaia [0] 5 4" xfId="482"/>
    <cellStyle name="Migliaia [0] 5 4 2" xfId="483"/>
    <cellStyle name="Migliaia [0] 5 4 2 2" xfId="484"/>
    <cellStyle name="Migliaia [0] 5 4 3" xfId="485"/>
    <cellStyle name="Migliaia [0] 5 4 3 2" xfId="486"/>
    <cellStyle name="Migliaia [0] 5 4 4" xfId="487"/>
    <cellStyle name="Migliaia [0] 5 5" xfId="488"/>
    <cellStyle name="Migliaia [0] 5 6" xfId="489"/>
    <cellStyle name="Migliaia [0] 5 6 2" xfId="490"/>
    <cellStyle name="Migliaia [0] 5 7" xfId="491"/>
    <cellStyle name="Migliaia [0] 5 7 2" xfId="492"/>
    <cellStyle name="Migliaia [0] 5 8" xfId="493"/>
    <cellStyle name="Migliaia [0] 5 8 2" xfId="494"/>
    <cellStyle name="Migliaia [0] 5 8 2 2" xfId="495"/>
    <cellStyle name="Migliaia [0] 5 8 3" xfId="496"/>
    <cellStyle name="Migliaia [0] 5 9" xfId="497"/>
    <cellStyle name="Migliaia [0] 5 9 2" xfId="498"/>
    <cellStyle name="Migliaia [0] 5 9 2 2" xfId="499"/>
    <cellStyle name="Migliaia [0] 5 9 3" xfId="500"/>
    <cellStyle name="Migliaia [0] 6" xfId="501"/>
    <cellStyle name="Migliaia [0] 6 10" xfId="502"/>
    <cellStyle name="Migliaia [0] 6 2" xfId="503"/>
    <cellStyle name="Migliaia [0] 6 2 2" xfId="504"/>
    <cellStyle name="Migliaia [0] 6 2 2 2" xfId="505"/>
    <cellStyle name="Migliaia [0] 6 2 2 2 2" xfId="506"/>
    <cellStyle name="Migliaia [0] 6 2 2 3" xfId="507"/>
    <cellStyle name="Migliaia [0] 6 2 3" xfId="508"/>
    <cellStyle name="Migliaia [0] 6 2 4" xfId="509"/>
    <cellStyle name="Migliaia [0] 6 2 4 2" xfId="510"/>
    <cellStyle name="Migliaia [0] 6 2 5" xfId="511"/>
    <cellStyle name="Migliaia [0] 6 2 6" xfId="512"/>
    <cellStyle name="Migliaia [0] 6 3" xfId="513"/>
    <cellStyle name="Migliaia [0] 6 3 2" xfId="514"/>
    <cellStyle name="Migliaia [0] 6 3 2 2" xfId="515"/>
    <cellStyle name="Migliaia [0] 6 3 3" xfId="516"/>
    <cellStyle name="Migliaia [0] 6 3 3 2" xfId="517"/>
    <cellStyle name="Migliaia [0] 6 3 4" xfId="518"/>
    <cellStyle name="Migliaia [0] 6 4" xfId="519"/>
    <cellStyle name="Migliaia [0] 6 5" xfId="520"/>
    <cellStyle name="Migliaia [0] 6 5 2" xfId="521"/>
    <cellStyle name="Migliaia [0] 6 6" xfId="522"/>
    <cellStyle name="Migliaia [0] 6 6 2" xfId="523"/>
    <cellStyle name="Migliaia [0] 6 7" xfId="524"/>
    <cellStyle name="Migliaia [0] 6 7 2" xfId="525"/>
    <cellStyle name="Migliaia [0] 6 8" xfId="526"/>
    <cellStyle name="Migliaia [0] 6 8 2" xfId="527"/>
    <cellStyle name="Migliaia [0] 6 9" xfId="528"/>
    <cellStyle name="Migliaia [0] 6 9 2" xfId="529"/>
    <cellStyle name="Migliaia [0] 7" xfId="530"/>
    <cellStyle name="Migliaia [0] 7 2" xfId="531"/>
    <cellStyle name="Migliaia [0] 7 2 2" xfId="532"/>
    <cellStyle name="Migliaia [0] 7 2 2 2" xfId="533"/>
    <cellStyle name="Migliaia [0] 7 2 3" xfId="534"/>
    <cellStyle name="Migliaia [0] 7 2 3 2" xfId="535"/>
    <cellStyle name="Migliaia [0] 7 2 4" xfId="536"/>
    <cellStyle name="Migliaia [0] 7 2 4 2" xfId="537"/>
    <cellStyle name="Migliaia [0] 7 2 4 2 2" xfId="538"/>
    <cellStyle name="Migliaia [0] 7 2 4 3" xfId="539"/>
    <cellStyle name="Migliaia [0] 7 2 5" xfId="540"/>
    <cellStyle name="Migliaia [0] 7 3" xfId="541"/>
    <cellStyle name="Migliaia [0] 7 4" xfId="542"/>
    <cellStyle name="Migliaia [0] 7 4 2" xfId="543"/>
    <cellStyle name="Migliaia [0] 7 5" xfId="544"/>
    <cellStyle name="Migliaia [0] 7 6" xfId="545"/>
    <cellStyle name="Migliaia [0] 7 7" xfId="546"/>
    <cellStyle name="Migliaia [0] 7 7 2" xfId="547"/>
    <cellStyle name="Migliaia [0] 8" xfId="548"/>
    <cellStyle name="Migliaia [0] 8 2" xfId="549"/>
    <cellStyle name="Migliaia [0] 8 2 2" xfId="550"/>
    <cellStyle name="Migliaia [0] 8 2 2 2" xfId="551"/>
    <cellStyle name="Migliaia [0] 8 2 3" xfId="552"/>
    <cellStyle name="Migliaia [0] 8 2 3 2" xfId="553"/>
    <cellStyle name="Migliaia [0] 8 2 4" xfId="554"/>
    <cellStyle name="Migliaia [0] 8 3" xfId="555"/>
    <cellStyle name="Migliaia [0] 8 3 2" xfId="556"/>
    <cellStyle name="Migliaia [0] 8 3 2 2" xfId="557"/>
    <cellStyle name="Migliaia [0] 8 3 3" xfId="558"/>
    <cellStyle name="Migliaia [0] 8 4" xfId="559"/>
    <cellStyle name="Migliaia [0] 8 4 2" xfId="560"/>
    <cellStyle name="Migliaia [0] 8 5" xfId="561"/>
    <cellStyle name="Migliaia [0] 9" xfId="562"/>
    <cellStyle name="Migliaia [0] 9 2" xfId="563"/>
    <cellStyle name="Migliaia [0] 9 2 2" xfId="564"/>
    <cellStyle name="Migliaia [0] 9 2 2 2" xfId="565"/>
    <cellStyle name="Migliaia [0] 9 2 3" xfId="566"/>
    <cellStyle name="Migliaia [0] 9 3" xfId="567"/>
    <cellStyle name="Migliaia [0] 9 3 2" xfId="568"/>
    <cellStyle name="Migliaia [0] 9 4" xfId="569"/>
    <cellStyle name="Migliaia [0] 9 4 2" xfId="570"/>
    <cellStyle name="Migliaia [0] 9 5" xfId="571"/>
    <cellStyle name="Migliaia 10" xfId="572"/>
    <cellStyle name="Migliaia 10 2" xfId="573"/>
    <cellStyle name="Migliaia 10 2 2" xfId="574"/>
    <cellStyle name="Migliaia 10 2 2 2" xfId="575"/>
    <cellStyle name="Migliaia 10 2 2 2 2" xfId="576"/>
    <cellStyle name="Migliaia 10 2 2 3" xfId="577"/>
    <cellStyle name="Migliaia 10 2 3" xfId="578"/>
    <cellStyle name="Migliaia 10 2 3 2" xfId="579"/>
    <cellStyle name="Migliaia 10 2 4" xfId="580"/>
    <cellStyle name="Migliaia 10 3" xfId="581"/>
    <cellStyle name="Migliaia 10 3 2" xfId="582"/>
    <cellStyle name="Migliaia 10 3 2 2" xfId="583"/>
    <cellStyle name="Migliaia 10 3 3" xfId="584"/>
    <cellStyle name="Migliaia 10 4" xfId="585"/>
    <cellStyle name="Migliaia 10 4 2" xfId="586"/>
    <cellStyle name="Migliaia 100" xfId="587"/>
    <cellStyle name="Migliaia 100 2" xfId="588"/>
    <cellStyle name="Migliaia 100 2 2" xfId="589"/>
    <cellStyle name="Migliaia 100 3" xfId="590"/>
    <cellStyle name="Migliaia 100 3 2" xfId="591"/>
    <cellStyle name="Migliaia 100 4" xfId="592"/>
    <cellStyle name="Migliaia 11" xfId="593"/>
    <cellStyle name="Migliaia 11 2" xfId="594"/>
    <cellStyle name="Migliaia 11 2 2" xfId="595"/>
    <cellStyle name="Migliaia 11 2 2 2" xfId="596"/>
    <cellStyle name="Migliaia 11 2 2 2 2" xfId="597"/>
    <cellStyle name="Migliaia 11 2 2 3" xfId="598"/>
    <cellStyle name="Migliaia 11 2 3" xfId="599"/>
    <cellStyle name="Migliaia 11 2 3 2" xfId="600"/>
    <cellStyle name="Migliaia 11 2 4" xfId="601"/>
    <cellStyle name="Migliaia 11 3" xfId="602"/>
    <cellStyle name="Migliaia 11 3 2" xfId="603"/>
    <cellStyle name="Migliaia 11 3 2 2" xfId="604"/>
    <cellStyle name="Migliaia 11 3 3" xfId="605"/>
    <cellStyle name="Migliaia 11 4" xfId="606"/>
    <cellStyle name="Migliaia 11 4 2" xfId="607"/>
    <cellStyle name="Migliaia 12" xfId="608"/>
    <cellStyle name="Migliaia 12 2" xfId="609"/>
    <cellStyle name="Migliaia 12 2 2" xfId="610"/>
    <cellStyle name="Migliaia 12 2 2 2" xfId="611"/>
    <cellStyle name="Migliaia 12 2 2 2 2" xfId="612"/>
    <cellStyle name="Migliaia 12 2 2 3" xfId="613"/>
    <cellStyle name="Migliaia 12 2 3" xfId="614"/>
    <cellStyle name="Migliaia 12 2 3 2" xfId="615"/>
    <cellStyle name="Migliaia 12 2 4" xfId="616"/>
    <cellStyle name="Migliaia 12 3" xfId="617"/>
    <cellStyle name="Migliaia 12 3 2" xfId="618"/>
    <cellStyle name="Migliaia 12 3 2 2" xfId="619"/>
    <cellStyle name="Migliaia 12 3 3" xfId="620"/>
    <cellStyle name="Migliaia 12 4" xfId="621"/>
    <cellStyle name="Migliaia 12 4 2" xfId="622"/>
    <cellStyle name="Migliaia 13" xfId="623"/>
    <cellStyle name="Migliaia 13 2" xfId="624"/>
    <cellStyle name="Migliaia 13 2 2" xfId="625"/>
    <cellStyle name="Migliaia 13 2 2 2" xfId="626"/>
    <cellStyle name="Migliaia 13 2 2 2 2" xfId="627"/>
    <cellStyle name="Migliaia 13 2 2 3" xfId="628"/>
    <cellStyle name="Migliaia 13 2 3" xfId="629"/>
    <cellStyle name="Migliaia 13 2 3 2" xfId="630"/>
    <cellStyle name="Migliaia 13 2 4" xfId="631"/>
    <cellStyle name="Migliaia 13 3" xfId="632"/>
    <cellStyle name="Migliaia 13 3 2" xfId="633"/>
    <cellStyle name="Migliaia 13 3 2 2" xfId="634"/>
    <cellStyle name="Migliaia 13 3 3" xfId="635"/>
    <cellStyle name="Migliaia 13 4" xfId="636"/>
    <cellStyle name="Migliaia 13 4 2" xfId="637"/>
    <cellStyle name="Migliaia 14" xfId="638"/>
    <cellStyle name="Migliaia 14 2" xfId="639"/>
    <cellStyle name="Migliaia 14 2 2" xfId="640"/>
    <cellStyle name="Migliaia 14 2 2 2" xfId="641"/>
    <cellStyle name="Migliaia 14 2 2 2 2" xfId="642"/>
    <cellStyle name="Migliaia 14 2 2 3" xfId="643"/>
    <cellStyle name="Migliaia 14 2 3" xfId="644"/>
    <cellStyle name="Migliaia 14 2 3 2" xfId="645"/>
    <cellStyle name="Migliaia 14 2 3 2 2" xfId="646"/>
    <cellStyle name="Migliaia 14 2 3 3" xfId="647"/>
    <cellStyle name="Migliaia 14 2 4" xfId="648"/>
    <cellStyle name="Migliaia 14 2 4 2" xfId="649"/>
    <cellStyle name="Migliaia 14 2 5" xfId="650"/>
    <cellStyle name="Migliaia 14 3" xfId="651"/>
    <cellStyle name="Migliaia 14 3 2" xfId="652"/>
    <cellStyle name="Migliaia 14 4" xfId="653"/>
    <cellStyle name="Migliaia 14 4 2" xfId="654"/>
    <cellStyle name="Migliaia 15" xfId="655"/>
    <cellStyle name="Migliaia 15 2" xfId="656"/>
    <cellStyle name="Migliaia 15 2 2" xfId="657"/>
    <cellStyle name="Migliaia 15 2 2 2" xfId="658"/>
    <cellStyle name="Migliaia 15 2 2 2 2" xfId="659"/>
    <cellStyle name="Migliaia 15 2 2 3" xfId="660"/>
    <cellStyle name="Migliaia 15 2 3" xfId="661"/>
    <cellStyle name="Migliaia 15 3" xfId="662"/>
    <cellStyle name="Migliaia 15 3 2" xfId="663"/>
    <cellStyle name="Migliaia 15 4" xfId="664"/>
    <cellStyle name="Migliaia 15 4 2" xfId="665"/>
    <cellStyle name="Migliaia 15 5" xfId="666"/>
    <cellStyle name="Migliaia 16" xfId="667"/>
    <cellStyle name="Migliaia 16 2" xfId="668"/>
    <cellStyle name="Migliaia 16 2 2" xfId="669"/>
    <cellStyle name="Migliaia 16 2 2 2" xfId="670"/>
    <cellStyle name="Migliaia 16 2 2 2 2" xfId="671"/>
    <cellStyle name="Migliaia 16 2 2 3" xfId="672"/>
    <cellStyle name="Migliaia 16 2 3" xfId="673"/>
    <cellStyle name="Migliaia 16 3" xfId="674"/>
    <cellStyle name="Migliaia 16 3 2" xfId="675"/>
    <cellStyle name="Migliaia 16 4" xfId="676"/>
    <cellStyle name="Migliaia 16 4 2" xfId="677"/>
    <cellStyle name="Migliaia 16 5" xfId="678"/>
    <cellStyle name="Migliaia 17" xfId="679"/>
    <cellStyle name="Migliaia 17 2" xfId="680"/>
    <cellStyle name="Migliaia 17 2 2" xfId="681"/>
    <cellStyle name="Migliaia 17 2 2 2" xfId="682"/>
    <cellStyle name="Migliaia 17 2 2 2 2" xfId="683"/>
    <cellStyle name="Migliaia 17 2 2 3" xfId="684"/>
    <cellStyle name="Migliaia 17 2 3" xfId="685"/>
    <cellStyle name="Migliaia 17 3" xfId="686"/>
    <cellStyle name="Migliaia 17 3 2" xfId="687"/>
    <cellStyle name="Migliaia 17 4" xfId="688"/>
    <cellStyle name="Migliaia 17 4 2" xfId="689"/>
    <cellStyle name="Migliaia 17 5" xfId="690"/>
    <cellStyle name="Migliaia 18" xfId="691"/>
    <cellStyle name="Migliaia 18 2" xfId="692"/>
    <cellStyle name="Migliaia 18 2 2" xfId="693"/>
    <cellStyle name="Migliaia 18 3" xfId="694"/>
    <cellStyle name="Migliaia 18 3 2" xfId="695"/>
    <cellStyle name="Migliaia 18 3 2 2" xfId="696"/>
    <cellStyle name="Migliaia 18 3 3" xfId="697"/>
    <cellStyle name="Migliaia 18 4" xfId="698"/>
    <cellStyle name="Migliaia 18 4 2" xfId="699"/>
    <cellStyle name="Migliaia 18 5" xfId="700"/>
    <cellStyle name="Migliaia 18 5 2" xfId="701"/>
    <cellStyle name="Migliaia 18 6" xfId="702"/>
    <cellStyle name="Migliaia 19" xfId="703"/>
    <cellStyle name="Migliaia 19 2" xfId="704"/>
    <cellStyle name="Migliaia 19 2 2" xfId="705"/>
    <cellStyle name="Migliaia 19 3" xfId="706"/>
    <cellStyle name="Migliaia 19 3 2" xfId="707"/>
    <cellStyle name="Migliaia 19 3 2 2" xfId="708"/>
    <cellStyle name="Migliaia 19 3 3" xfId="709"/>
    <cellStyle name="Migliaia 19 4" xfId="710"/>
    <cellStyle name="Migliaia 19 4 2" xfId="711"/>
    <cellStyle name="Migliaia 19 5" xfId="712"/>
    <cellStyle name="Migliaia 19 5 2" xfId="713"/>
    <cellStyle name="Migliaia 19 6" xfId="714"/>
    <cellStyle name="Migliaia 2" xfId="3"/>
    <cellStyle name="Migliaia 2 10" xfId="715"/>
    <cellStyle name="Migliaia 2 10 2" xfId="716"/>
    <cellStyle name="Migliaia 2 10 2 2" xfId="717"/>
    <cellStyle name="Migliaia 2 10 3" xfId="718"/>
    <cellStyle name="Migliaia 2 11" xfId="719"/>
    <cellStyle name="Migliaia 2 11 2" xfId="720"/>
    <cellStyle name="Migliaia 2 12" xfId="721"/>
    <cellStyle name="Migliaia 2 2" xfId="722"/>
    <cellStyle name="Migliaia 2 2 10" xfId="723"/>
    <cellStyle name="Migliaia 2 2 2" xfId="724"/>
    <cellStyle name="Migliaia 2 2 2 2" xfId="725"/>
    <cellStyle name="Migliaia 2 2 2 2 2" xfId="726"/>
    <cellStyle name="Migliaia 2 2 2 2 2 2" xfId="727"/>
    <cellStyle name="Migliaia 2 2 2 2 3" xfId="728"/>
    <cellStyle name="Migliaia 2 2 2 2 3 2" xfId="729"/>
    <cellStyle name="Migliaia 2 2 2 2 3 2 2" xfId="730"/>
    <cellStyle name="Migliaia 2 2 2 2 3 3" xfId="731"/>
    <cellStyle name="Migliaia 2 2 2 2 4" xfId="732"/>
    <cellStyle name="Migliaia 2 2 2 3" xfId="733"/>
    <cellStyle name="Migliaia 2 2 2 3 2" xfId="734"/>
    <cellStyle name="Migliaia 2 2 2 4" xfId="735"/>
    <cellStyle name="Migliaia 2 2 2 5" xfId="736"/>
    <cellStyle name="Migliaia 2 2 3" xfId="737"/>
    <cellStyle name="Migliaia 2 2 3 2" xfId="738"/>
    <cellStyle name="Migliaia 2 2 3 2 2" xfId="739"/>
    <cellStyle name="Migliaia 2 2 3 2 2 2" xfId="740"/>
    <cellStyle name="Migliaia 2 2 3 2 3" xfId="741"/>
    <cellStyle name="Migliaia 2 2 3 3" xfId="742"/>
    <cellStyle name="Migliaia 2 2 3 3 2" xfId="743"/>
    <cellStyle name="Migliaia 2 2 3 4" xfId="744"/>
    <cellStyle name="Migliaia 2 2 4" xfId="745"/>
    <cellStyle name="Migliaia 2 2 4 2" xfId="746"/>
    <cellStyle name="Migliaia 2 2 4 2 2" xfId="747"/>
    <cellStyle name="Migliaia 2 2 4 3" xfId="748"/>
    <cellStyle name="Migliaia 2 2 4 3 2" xfId="749"/>
    <cellStyle name="Migliaia 2 2 4 4" xfId="750"/>
    <cellStyle name="Migliaia 2 2 4 4 2" xfId="751"/>
    <cellStyle name="Migliaia 2 2 4 4 2 2" xfId="752"/>
    <cellStyle name="Migliaia 2 2 4 4 3" xfId="753"/>
    <cellStyle name="Migliaia 2 2 4 5" xfId="754"/>
    <cellStyle name="Migliaia 2 2 5" xfId="755"/>
    <cellStyle name="Migliaia 2 2 6" xfId="756"/>
    <cellStyle name="Migliaia 2 2 6 2" xfId="757"/>
    <cellStyle name="Migliaia 2 2 7" xfId="758"/>
    <cellStyle name="Migliaia 2 2 7 2" xfId="759"/>
    <cellStyle name="Migliaia 2 2 8" xfId="760"/>
    <cellStyle name="Migliaia 2 2 8 2" xfId="761"/>
    <cellStyle name="Migliaia 2 2 8 2 2" xfId="762"/>
    <cellStyle name="Migliaia 2 2 8 3" xfId="763"/>
    <cellStyle name="Migliaia 2 2 9" xfId="764"/>
    <cellStyle name="Migliaia 2 2 9 2" xfId="765"/>
    <cellStyle name="Migliaia 2 3" xfId="766"/>
    <cellStyle name="Migliaia 2 3 2" xfId="767"/>
    <cellStyle name="Migliaia 2 3 2 2" xfId="768"/>
    <cellStyle name="Migliaia 2 3 2 2 2" xfId="769"/>
    <cellStyle name="Migliaia 2 3 2 3" xfId="770"/>
    <cellStyle name="Migliaia 2 3 2 3 2" xfId="771"/>
    <cellStyle name="Migliaia 2 3 2 3 2 2" xfId="772"/>
    <cellStyle name="Migliaia 2 3 2 3 3" xfId="773"/>
    <cellStyle name="Migliaia 2 3 2 4" xfId="774"/>
    <cellStyle name="Migliaia 2 3 3" xfId="775"/>
    <cellStyle name="Migliaia 2 3 3 2" xfId="776"/>
    <cellStyle name="Migliaia 2 3 3 3" xfId="777"/>
    <cellStyle name="Migliaia 2 3 3 3 2" xfId="778"/>
    <cellStyle name="Migliaia 2 3 3 3 2 2" xfId="779"/>
    <cellStyle name="Migliaia 2 3 3 3 3" xfId="780"/>
    <cellStyle name="Migliaia 2 3 4" xfId="781"/>
    <cellStyle name="Migliaia 2 3 4 2" xfId="782"/>
    <cellStyle name="Migliaia 2 3 5" xfId="783"/>
    <cellStyle name="Migliaia 2 3 5 2" xfId="784"/>
    <cellStyle name="Migliaia 2 3 5 2 2" xfId="785"/>
    <cellStyle name="Migliaia 2 3 5 3" xfId="786"/>
    <cellStyle name="Migliaia 2 3 6" xfId="787"/>
    <cellStyle name="Migliaia 2 3 6 2" xfId="788"/>
    <cellStyle name="Migliaia 2 3 7" xfId="789"/>
    <cellStyle name="Migliaia 2 4" xfId="790"/>
    <cellStyle name="Migliaia 2 4 2" xfId="791"/>
    <cellStyle name="Migliaia 2 4 2 2" xfId="792"/>
    <cellStyle name="Migliaia 2 4 2 2 2" xfId="793"/>
    <cellStyle name="Migliaia 2 4 2 2 2 2" xfId="794"/>
    <cellStyle name="Migliaia 2 4 2 2 2 2 2" xfId="795"/>
    <cellStyle name="Migliaia 2 4 2 2 2 3" xfId="796"/>
    <cellStyle name="Migliaia 2 4 2 2 3" xfId="797"/>
    <cellStyle name="Migliaia 2 4 2 2 3 2" xfId="798"/>
    <cellStyle name="Migliaia 2 4 2 2 4" xfId="799"/>
    <cellStyle name="Migliaia 2 4 2 3" xfId="800"/>
    <cellStyle name="Migliaia 2 4 2 3 2" xfId="801"/>
    <cellStyle name="Migliaia 2 4 2 3 2 2" xfId="802"/>
    <cellStyle name="Migliaia 2 4 2 3 3" xfId="803"/>
    <cellStyle name="Migliaia 2 4 2 4" xfId="804"/>
    <cellStyle name="Migliaia 2 4 2 4 2" xfId="805"/>
    <cellStyle name="Migliaia 2 4 2 5" xfId="806"/>
    <cellStyle name="Migliaia 2 4 3" xfId="807"/>
    <cellStyle name="Migliaia 2 4 3 2" xfId="808"/>
    <cellStyle name="Migliaia 2 4 3 2 2" xfId="809"/>
    <cellStyle name="Migliaia 2 4 3 3" xfId="810"/>
    <cellStyle name="Migliaia 2 4 4" xfId="811"/>
    <cellStyle name="Migliaia 2 4 5" xfId="812"/>
    <cellStyle name="Migliaia 2 4 5 2" xfId="813"/>
    <cellStyle name="Migliaia 2 4 6" xfId="814"/>
    <cellStyle name="Migliaia 2 5" xfId="815"/>
    <cellStyle name="Migliaia 2 5 2" xfId="816"/>
    <cellStyle name="Migliaia 2 5 2 2" xfId="817"/>
    <cellStyle name="Migliaia 2 5 3" xfId="818"/>
    <cellStyle name="Migliaia 2 5 3 2" xfId="819"/>
    <cellStyle name="Migliaia 2 5 3 2 2" xfId="820"/>
    <cellStyle name="Migliaia 2 5 3 3" xfId="821"/>
    <cellStyle name="Migliaia 2 5 4" xfId="822"/>
    <cellStyle name="Migliaia 2 6" xfId="823"/>
    <cellStyle name="Migliaia 2 6 2" xfId="824"/>
    <cellStyle name="Migliaia 2 6 2 2" xfId="825"/>
    <cellStyle name="Migliaia 2 6 2 2 2" xfId="826"/>
    <cellStyle name="Migliaia 2 6 2 3" xfId="827"/>
    <cellStyle name="Migliaia 2 6 3" xfId="828"/>
    <cellStyle name="Migliaia 2 6 3 2" xfId="829"/>
    <cellStyle name="Migliaia 2 6 4" xfId="830"/>
    <cellStyle name="Migliaia 2 7" xfId="831"/>
    <cellStyle name="Migliaia 2 7 2" xfId="832"/>
    <cellStyle name="Migliaia 2 7 2 2" xfId="833"/>
    <cellStyle name="Migliaia 2 7 3" xfId="834"/>
    <cellStyle name="Migliaia 2 8" xfId="835"/>
    <cellStyle name="Migliaia 2 8 2" xfId="836"/>
    <cellStyle name="Migliaia 2 9" xfId="837"/>
    <cellStyle name="Migliaia 2 9 2" xfId="838"/>
    <cellStyle name="Migliaia 20" xfId="839"/>
    <cellStyle name="Migliaia 20 2" xfId="840"/>
    <cellStyle name="Migliaia 20 2 2" xfId="841"/>
    <cellStyle name="Migliaia 20 3" xfId="842"/>
    <cellStyle name="Migliaia 20 3 2" xfId="843"/>
    <cellStyle name="Migliaia 20 3 2 2" xfId="844"/>
    <cellStyle name="Migliaia 20 3 3" xfId="845"/>
    <cellStyle name="Migliaia 20 4" xfId="846"/>
    <cellStyle name="Migliaia 20 4 2" xfId="847"/>
    <cellStyle name="Migliaia 20 5" xfId="848"/>
    <cellStyle name="Migliaia 20 5 2" xfId="849"/>
    <cellStyle name="Migliaia 20 6" xfId="850"/>
    <cellStyle name="Migliaia 21" xfId="851"/>
    <cellStyle name="Migliaia 21 2" xfId="852"/>
    <cellStyle name="Migliaia 21 2 2" xfId="853"/>
    <cellStyle name="Migliaia 21 3" xfId="854"/>
    <cellStyle name="Migliaia 21 3 2" xfId="855"/>
    <cellStyle name="Migliaia 21 3 2 2" xfId="856"/>
    <cellStyle name="Migliaia 21 3 3" xfId="857"/>
    <cellStyle name="Migliaia 21 4" xfId="858"/>
    <cellStyle name="Migliaia 21 4 2" xfId="859"/>
    <cellStyle name="Migliaia 21 5" xfId="860"/>
    <cellStyle name="Migliaia 21 5 2" xfId="861"/>
    <cellStyle name="Migliaia 21 6" xfId="862"/>
    <cellStyle name="Migliaia 22" xfId="863"/>
    <cellStyle name="Migliaia 22 2" xfId="864"/>
    <cellStyle name="Migliaia 22 2 2" xfId="865"/>
    <cellStyle name="Migliaia 22 3" xfId="866"/>
    <cellStyle name="Migliaia 22 3 2" xfId="867"/>
    <cellStyle name="Migliaia 22 3 2 2" xfId="868"/>
    <cellStyle name="Migliaia 22 3 3" xfId="869"/>
    <cellStyle name="Migliaia 22 4" xfId="870"/>
    <cellStyle name="Migliaia 22 4 2" xfId="871"/>
    <cellStyle name="Migliaia 22 5" xfId="872"/>
    <cellStyle name="Migliaia 22 5 2" xfId="873"/>
    <cellStyle name="Migliaia 22 6" xfId="874"/>
    <cellStyle name="Migliaia 23" xfId="875"/>
    <cellStyle name="Migliaia 23 2" xfId="876"/>
    <cellStyle name="Migliaia 23 2 2" xfId="877"/>
    <cellStyle name="Migliaia 23 3" xfId="878"/>
    <cellStyle name="Migliaia 23 3 2" xfId="879"/>
    <cellStyle name="Migliaia 23 3 2 2" xfId="880"/>
    <cellStyle name="Migliaia 23 3 3" xfId="881"/>
    <cellStyle name="Migliaia 23 4" xfId="882"/>
    <cellStyle name="Migliaia 23 4 2" xfId="883"/>
    <cellStyle name="Migliaia 23 5" xfId="884"/>
    <cellStyle name="Migliaia 23 5 2" xfId="885"/>
    <cellStyle name="Migliaia 23 6" xfId="886"/>
    <cellStyle name="Migliaia 24" xfId="887"/>
    <cellStyle name="Migliaia 24 2" xfId="888"/>
    <cellStyle name="Migliaia 24 2 2" xfId="889"/>
    <cellStyle name="Migliaia 24 3" xfId="890"/>
    <cellStyle name="Migliaia 24 3 2" xfId="891"/>
    <cellStyle name="Migliaia 24 3 2 2" xfId="892"/>
    <cellStyle name="Migliaia 24 3 3" xfId="893"/>
    <cellStyle name="Migliaia 24 4" xfId="894"/>
    <cellStyle name="Migliaia 24 4 2" xfId="895"/>
    <cellStyle name="Migliaia 24 5" xfId="896"/>
    <cellStyle name="Migliaia 24 5 2" xfId="897"/>
    <cellStyle name="Migliaia 24 6" xfId="898"/>
    <cellStyle name="Migliaia 25" xfId="899"/>
    <cellStyle name="Migliaia 25 2" xfId="900"/>
    <cellStyle name="Migliaia 25 2 2" xfId="901"/>
    <cellStyle name="Migliaia 25 3" xfId="902"/>
    <cellStyle name="Migliaia 25 3 2" xfId="903"/>
    <cellStyle name="Migliaia 25 3 2 2" xfId="904"/>
    <cellStyle name="Migliaia 25 3 3" xfId="905"/>
    <cellStyle name="Migliaia 25 4" xfId="906"/>
    <cellStyle name="Migliaia 25 4 2" xfId="907"/>
    <cellStyle name="Migliaia 25 5" xfId="908"/>
    <cellStyle name="Migliaia 25 5 2" xfId="909"/>
    <cellStyle name="Migliaia 25 6" xfId="910"/>
    <cellStyle name="Migliaia 26" xfId="911"/>
    <cellStyle name="Migliaia 26 2" xfId="912"/>
    <cellStyle name="Migliaia 26 2 2" xfId="913"/>
    <cellStyle name="Migliaia 26 3" xfId="914"/>
    <cellStyle name="Migliaia 26 3 2" xfId="915"/>
    <cellStyle name="Migliaia 26 3 2 2" xfId="916"/>
    <cellStyle name="Migliaia 26 3 3" xfId="917"/>
    <cellStyle name="Migliaia 26 4" xfId="918"/>
    <cellStyle name="Migliaia 26 4 2" xfId="919"/>
    <cellStyle name="Migliaia 26 5" xfId="920"/>
    <cellStyle name="Migliaia 26 5 2" xfId="921"/>
    <cellStyle name="Migliaia 26 6" xfId="922"/>
    <cellStyle name="Migliaia 27" xfId="923"/>
    <cellStyle name="Migliaia 27 2" xfId="924"/>
    <cellStyle name="Migliaia 27 2 2" xfId="925"/>
    <cellStyle name="Migliaia 27 3" xfId="926"/>
    <cellStyle name="Migliaia 27 3 2" xfId="927"/>
    <cellStyle name="Migliaia 27 3 2 2" xfId="928"/>
    <cellStyle name="Migliaia 27 3 3" xfId="929"/>
    <cellStyle name="Migliaia 27 4" xfId="930"/>
    <cellStyle name="Migliaia 27 4 2" xfId="931"/>
    <cellStyle name="Migliaia 27 5" xfId="932"/>
    <cellStyle name="Migliaia 27 5 2" xfId="933"/>
    <cellStyle name="Migliaia 27 6" xfId="934"/>
    <cellStyle name="Migliaia 28" xfId="935"/>
    <cellStyle name="Migliaia 28 2" xfId="936"/>
    <cellStyle name="Migliaia 28 2 2" xfId="937"/>
    <cellStyle name="Migliaia 28 3" xfId="938"/>
    <cellStyle name="Migliaia 28 3 2" xfId="939"/>
    <cellStyle name="Migliaia 28 3 2 2" xfId="940"/>
    <cellStyle name="Migliaia 28 3 3" xfId="941"/>
    <cellStyle name="Migliaia 28 4" xfId="942"/>
    <cellStyle name="Migliaia 28 4 2" xfId="943"/>
    <cellStyle name="Migliaia 28 5" xfId="944"/>
    <cellStyle name="Migliaia 28 5 2" xfId="945"/>
    <cellStyle name="Migliaia 28 6" xfId="946"/>
    <cellStyle name="Migliaia 29" xfId="947"/>
    <cellStyle name="Migliaia 29 2" xfId="948"/>
    <cellStyle name="Migliaia 29 2 2" xfId="949"/>
    <cellStyle name="Migliaia 29 3" xfId="950"/>
    <cellStyle name="Migliaia 29 3 2" xfId="951"/>
    <cellStyle name="Migliaia 29 3 2 2" xfId="952"/>
    <cellStyle name="Migliaia 29 3 3" xfId="953"/>
    <cellStyle name="Migliaia 29 4" xfId="954"/>
    <cellStyle name="Migliaia 29 4 2" xfId="955"/>
    <cellStyle name="Migliaia 29 5" xfId="956"/>
    <cellStyle name="Migliaia 29 5 2" xfId="957"/>
    <cellStyle name="Migliaia 29 6" xfId="958"/>
    <cellStyle name="Migliaia 3" xfId="959"/>
    <cellStyle name="Migliaia 3 10" xfId="960"/>
    <cellStyle name="Migliaia 3 10 2" xfId="961"/>
    <cellStyle name="Migliaia 3 11" xfId="962"/>
    <cellStyle name="Migliaia 3 11 2" xfId="963"/>
    <cellStyle name="Migliaia 3 12" xfId="964"/>
    <cellStyle name="Migliaia 3 2" xfId="965"/>
    <cellStyle name="Migliaia 3 2 2" xfId="966"/>
    <cellStyle name="Migliaia 3 2 2 2" xfId="967"/>
    <cellStyle name="Migliaia 3 2 2 2 2" xfId="968"/>
    <cellStyle name="Migliaia 3 2 2 2 2 2" xfId="969"/>
    <cellStyle name="Migliaia 3 2 2 2 3" xfId="970"/>
    <cellStyle name="Migliaia 3 2 2 2 3 2" xfId="971"/>
    <cellStyle name="Migliaia 3 2 2 2 4" xfId="972"/>
    <cellStyle name="Migliaia 3 2 2 3" xfId="973"/>
    <cellStyle name="Migliaia 3 2 2 4" xfId="974"/>
    <cellStyle name="Migliaia 3 2 2 4 2" xfId="975"/>
    <cellStyle name="Migliaia 3 2 2 5" xfId="976"/>
    <cellStyle name="Migliaia 3 2 2 6" xfId="977"/>
    <cellStyle name="Migliaia 3 2 3" xfId="978"/>
    <cellStyle name="Migliaia 3 2 3 2" xfId="979"/>
    <cellStyle name="Migliaia 3 2 3 2 2" xfId="980"/>
    <cellStyle name="Migliaia 3 2 3 3" xfId="981"/>
    <cellStyle name="Migliaia 3 2 3 3 2" xfId="982"/>
    <cellStyle name="Migliaia 3 2 3 3 2 2" xfId="983"/>
    <cellStyle name="Migliaia 3 2 3 3 3" xfId="984"/>
    <cellStyle name="Migliaia 3 2 3 4" xfId="985"/>
    <cellStyle name="Migliaia 3 2 3 5" xfId="986"/>
    <cellStyle name="Migliaia 3 2 3 5 2" xfId="987"/>
    <cellStyle name="Migliaia 3 2 3 6" xfId="988"/>
    <cellStyle name="Migliaia 3 2 4" xfId="989"/>
    <cellStyle name="Migliaia 3 2 4 2" xfId="990"/>
    <cellStyle name="Migliaia 3 2 4 3" xfId="991"/>
    <cellStyle name="Migliaia 3 2 5" xfId="992"/>
    <cellStyle name="Migliaia 3 2 5 2" xfId="993"/>
    <cellStyle name="Migliaia 3 2 5 2 2" xfId="994"/>
    <cellStyle name="Migliaia 3 2 5 2 2 2" xfId="995"/>
    <cellStyle name="Migliaia 3 2 5 2 3" xfId="996"/>
    <cellStyle name="Migliaia 3 2 5 3" xfId="997"/>
    <cellStyle name="Migliaia 3 2 5 3 2" xfId="998"/>
    <cellStyle name="Migliaia 3 2 5 4" xfId="999"/>
    <cellStyle name="Migliaia 3 2 6" xfId="1000"/>
    <cellStyle name="Migliaia 3 2 6 2" xfId="1001"/>
    <cellStyle name="Migliaia 3 2 6 2 2" xfId="1002"/>
    <cellStyle name="Migliaia 3 2 6 3" xfId="1003"/>
    <cellStyle name="Migliaia 3 2 7" xfId="1004"/>
    <cellStyle name="Migliaia 3 2 7 2" xfId="1005"/>
    <cellStyle name="Migliaia 3 2 8" xfId="1006"/>
    <cellStyle name="Migliaia 3 2 8 2" xfId="1007"/>
    <cellStyle name="Migliaia 3 2 9" xfId="1008"/>
    <cellStyle name="Migliaia 3 2_RICLASSIFICATO CET 4 TRIM 2013" xfId="1009"/>
    <cellStyle name="Migliaia 3 3" xfId="1010"/>
    <cellStyle name="Migliaia 3 3 2" xfId="1011"/>
    <cellStyle name="Migliaia 3 3 2 2" xfId="1012"/>
    <cellStyle name="Migliaia 3 3 2 2 2" xfId="1013"/>
    <cellStyle name="Migliaia 3 3 2 3" xfId="1014"/>
    <cellStyle name="Migliaia 3 3 2 3 2" xfId="1015"/>
    <cellStyle name="Migliaia 3 3 2 4" xfId="1016"/>
    <cellStyle name="Migliaia 3 3 3" xfId="1017"/>
    <cellStyle name="Migliaia 3 3 4" xfId="1018"/>
    <cellStyle name="Migliaia 3 3 4 2" xfId="1019"/>
    <cellStyle name="Migliaia 3 3 5" xfId="1020"/>
    <cellStyle name="Migliaia 3 3 6" xfId="1021"/>
    <cellStyle name="Migliaia 3 4" xfId="1022"/>
    <cellStyle name="Migliaia 3 4 2" xfId="1023"/>
    <cellStyle name="Migliaia 3 4 2 2" xfId="1024"/>
    <cellStyle name="Migliaia 3 4 3" xfId="1025"/>
    <cellStyle name="Migliaia 3 4 3 2" xfId="1026"/>
    <cellStyle name="Migliaia 3 4 3 2 2" xfId="1027"/>
    <cellStyle name="Migliaia 3 4 3 3" xfId="1028"/>
    <cellStyle name="Migliaia 3 4 4" xfId="1029"/>
    <cellStyle name="Migliaia 3 4 5" xfId="1030"/>
    <cellStyle name="Migliaia 3 4 5 2" xfId="1031"/>
    <cellStyle name="Migliaia 3 4 6" xfId="1032"/>
    <cellStyle name="Migliaia 3 5" xfId="1033"/>
    <cellStyle name="Migliaia 3 5 2" xfId="1034"/>
    <cellStyle name="Migliaia 3 5 3" xfId="1035"/>
    <cellStyle name="Migliaia 3 5 3 2" xfId="1036"/>
    <cellStyle name="Migliaia 3 5 4" xfId="1037"/>
    <cellStyle name="Migliaia 3 5 4 2" xfId="1038"/>
    <cellStyle name="Migliaia 3 5 5" xfId="1039"/>
    <cellStyle name="Migliaia 3 6" xfId="1040"/>
    <cellStyle name="Migliaia 3 6 2" xfId="1041"/>
    <cellStyle name="Migliaia 3 6 2 2" xfId="1042"/>
    <cellStyle name="Migliaia 3 6 2 2 2" xfId="1043"/>
    <cellStyle name="Migliaia 3 6 2 3" xfId="1044"/>
    <cellStyle name="Migliaia 3 6 3" xfId="1045"/>
    <cellStyle name="Migliaia 3 6 3 2" xfId="1046"/>
    <cellStyle name="Migliaia 3 6 4" xfId="1047"/>
    <cellStyle name="Migliaia 3 7" xfId="1048"/>
    <cellStyle name="Migliaia 3 7 2" xfId="1049"/>
    <cellStyle name="Migliaia 3 7 2 2" xfId="1050"/>
    <cellStyle name="Migliaia 3 7 3" xfId="1051"/>
    <cellStyle name="Migliaia 3 8" xfId="1052"/>
    <cellStyle name="Migliaia 3 8 2" xfId="1053"/>
    <cellStyle name="Migliaia 3 9" xfId="1054"/>
    <cellStyle name="Migliaia 3 9 2" xfId="1055"/>
    <cellStyle name="Migliaia 30" xfId="1056"/>
    <cellStyle name="Migliaia 30 2" xfId="1057"/>
    <cellStyle name="Migliaia 30 2 2" xfId="1058"/>
    <cellStyle name="Migliaia 30 3" xfId="1059"/>
    <cellStyle name="Migliaia 30 3 2" xfId="1060"/>
    <cellStyle name="Migliaia 30 3 2 2" xfId="1061"/>
    <cellStyle name="Migliaia 30 3 3" xfId="1062"/>
    <cellStyle name="Migliaia 30 4" xfId="1063"/>
    <cellStyle name="Migliaia 30 4 2" xfId="1064"/>
    <cellStyle name="Migliaia 30 5" xfId="1065"/>
    <cellStyle name="Migliaia 30 5 2" xfId="1066"/>
    <cellStyle name="Migliaia 30 6" xfId="1067"/>
    <cellStyle name="Migliaia 31" xfId="1068"/>
    <cellStyle name="Migliaia 31 2" xfId="1069"/>
    <cellStyle name="Migliaia 31 2 2" xfId="1070"/>
    <cellStyle name="Migliaia 31 3" xfId="1071"/>
    <cellStyle name="Migliaia 31 3 2" xfId="1072"/>
    <cellStyle name="Migliaia 31 3 2 2" xfId="1073"/>
    <cellStyle name="Migliaia 31 3 3" xfId="1074"/>
    <cellStyle name="Migliaia 31 4" xfId="1075"/>
    <cellStyle name="Migliaia 31 4 2" xfId="1076"/>
    <cellStyle name="Migliaia 31 5" xfId="1077"/>
    <cellStyle name="Migliaia 31 5 2" xfId="1078"/>
    <cellStyle name="Migliaia 31 6" xfId="1079"/>
    <cellStyle name="Migliaia 32" xfId="1080"/>
    <cellStyle name="Migliaia 32 2" xfId="1081"/>
    <cellStyle name="Migliaia 32 2 2" xfId="1082"/>
    <cellStyle name="Migliaia 32 3" xfId="1083"/>
    <cellStyle name="Migliaia 32 3 2" xfId="1084"/>
    <cellStyle name="Migliaia 32 3 2 2" xfId="1085"/>
    <cellStyle name="Migliaia 32 3 3" xfId="1086"/>
    <cellStyle name="Migliaia 32 4" xfId="1087"/>
    <cellStyle name="Migliaia 32 4 2" xfId="1088"/>
    <cellStyle name="Migliaia 32 5" xfId="1089"/>
    <cellStyle name="Migliaia 32 5 2" xfId="1090"/>
    <cellStyle name="Migliaia 32 6" xfId="1091"/>
    <cellStyle name="Migliaia 33" xfId="1092"/>
    <cellStyle name="Migliaia 33 2" xfId="1093"/>
    <cellStyle name="Migliaia 33 2 2" xfId="1094"/>
    <cellStyle name="Migliaia 33 3" xfId="1095"/>
    <cellStyle name="Migliaia 33 3 2" xfId="1096"/>
    <cellStyle name="Migliaia 33 3 2 2" xfId="1097"/>
    <cellStyle name="Migliaia 33 3 3" xfId="1098"/>
    <cellStyle name="Migliaia 33 4" xfId="1099"/>
    <cellStyle name="Migliaia 33 4 2" xfId="1100"/>
    <cellStyle name="Migliaia 33 5" xfId="1101"/>
    <cellStyle name="Migliaia 33 5 2" xfId="1102"/>
    <cellStyle name="Migliaia 33 6" xfId="1103"/>
    <cellStyle name="Migliaia 34" xfId="1104"/>
    <cellStyle name="Migliaia 34 2" xfId="1105"/>
    <cellStyle name="Migliaia 34 2 2" xfId="1106"/>
    <cellStyle name="Migliaia 34 3" xfId="1107"/>
    <cellStyle name="Migliaia 34 3 2" xfId="1108"/>
    <cellStyle name="Migliaia 34 3 2 2" xfId="1109"/>
    <cellStyle name="Migliaia 34 3 3" xfId="1110"/>
    <cellStyle name="Migliaia 34 4" xfId="1111"/>
    <cellStyle name="Migliaia 34 4 2" xfId="1112"/>
    <cellStyle name="Migliaia 34 5" xfId="1113"/>
    <cellStyle name="Migliaia 34 5 2" xfId="1114"/>
    <cellStyle name="Migliaia 34 6" xfId="1115"/>
    <cellStyle name="Migliaia 35" xfId="1116"/>
    <cellStyle name="Migliaia 35 2" xfId="1117"/>
    <cellStyle name="Migliaia 35 2 2" xfId="1118"/>
    <cellStyle name="Migliaia 35 3" xfId="1119"/>
    <cellStyle name="Migliaia 35 3 2" xfId="1120"/>
    <cellStyle name="Migliaia 35 3 2 2" xfId="1121"/>
    <cellStyle name="Migliaia 35 3 3" xfId="1122"/>
    <cellStyle name="Migliaia 35 4" xfId="1123"/>
    <cellStyle name="Migliaia 35 4 2" xfId="1124"/>
    <cellStyle name="Migliaia 35 5" xfId="1125"/>
    <cellStyle name="Migliaia 35 5 2" xfId="1126"/>
    <cellStyle name="Migliaia 35 6" xfId="1127"/>
    <cellStyle name="Migliaia 36" xfId="1128"/>
    <cellStyle name="Migliaia 36 2" xfId="1129"/>
    <cellStyle name="Migliaia 36 2 2" xfId="1130"/>
    <cellStyle name="Migliaia 36 3" xfId="1131"/>
    <cellStyle name="Migliaia 36 3 2" xfId="1132"/>
    <cellStyle name="Migliaia 36 3 2 2" xfId="1133"/>
    <cellStyle name="Migliaia 36 3 3" xfId="1134"/>
    <cellStyle name="Migliaia 36 4" xfId="1135"/>
    <cellStyle name="Migliaia 36 4 2" xfId="1136"/>
    <cellStyle name="Migliaia 36 5" xfId="1137"/>
    <cellStyle name="Migliaia 36 5 2" xfId="1138"/>
    <cellStyle name="Migliaia 36 6" xfId="1139"/>
    <cellStyle name="Migliaia 37" xfId="1140"/>
    <cellStyle name="Migliaia 37 2" xfId="1141"/>
    <cellStyle name="Migliaia 37 2 2" xfId="1142"/>
    <cellStyle name="Migliaia 37 3" xfId="1143"/>
    <cellStyle name="Migliaia 37 3 2" xfId="1144"/>
    <cellStyle name="Migliaia 37 3 2 2" xfId="1145"/>
    <cellStyle name="Migliaia 37 3 3" xfId="1146"/>
    <cellStyle name="Migliaia 37 4" xfId="1147"/>
    <cellStyle name="Migliaia 37 4 2" xfId="1148"/>
    <cellStyle name="Migliaia 37 5" xfId="1149"/>
    <cellStyle name="Migliaia 37 5 2" xfId="1150"/>
    <cellStyle name="Migliaia 37 6" xfId="1151"/>
    <cellStyle name="Migliaia 38" xfId="1152"/>
    <cellStyle name="Migliaia 38 2" xfId="1153"/>
    <cellStyle name="Migliaia 38 2 2" xfId="1154"/>
    <cellStyle name="Migliaia 38 3" xfId="1155"/>
    <cellStyle name="Migliaia 38 3 2" xfId="1156"/>
    <cellStyle name="Migliaia 38 3 2 2" xfId="1157"/>
    <cellStyle name="Migliaia 38 3 3" xfId="1158"/>
    <cellStyle name="Migliaia 38 4" xfId="1159"/>
    <cellStyle name="Migliaia 38 4 2" xfId="1160"/>
    <cellStyle name="Migliaia 38 5" xfId="1161"/>
    <cellStyle name="Migliaia 38 5 2" xfId="1162"/>
    <cellStyle name="Migliaia 38 6" xfId="1163"/>
    <cellStyle name="Migliaia 39" xfId="1164"/>
    <cellStyle name="Migliaia 39 2" xfId="1165"/>
    <cellStyle name="Migliaia 39 2 2" xfId="1166"/>
    <cellStyle name="Migliaia 39 3" xfId="1167"/>
    <cellStyle name="Migliaia 39 3 2" xfId="1168"/>
    <cellStyle name="Migliaia 39 3 2 2" xfId="1169"/>
    <cellStyle name="Migliaia 39 3 3" xfId="1170"/>
    <cellStyle name="Migliaia 39 4" xfId="1171"/>
    <cellStyle name="Migliaia 39 4 2" xfId="1172"/>
    <cellStyle name="Migliaia 39 5" xfId="1173"/>
    <cellStyle name="Migliaia 39 5 2" xfId="1174"/>
    <cellStyle name="Migliaia 39 6" xfId="1175"/>
    <cellStyle name="Migliaia 4" xfId="1176"/>
    <cellStyle name="Migliaia 4 2" xfId="1177"/>
    <cellStyle name="Migliaia 4 2 2" xfId="1178"/>
    <cellStyle name="Migliaia 4 2 2 2" xfId="1179"/>
    <cellStyle name="Migliaia 4 2 2 2 2" xfId="1180"/>
    <cellStyle name="Migliaia 4 2 2 3" xfId="1181"/>
    <cellStyle name="Migliaia 4 2 2 4" xfId="1182"/>
    <cellStyle name="Migliaia 4 2 2 4 2" xfId="1183"/>
    <cellStyle name="Migliaia 4 2 3" xfId="1184"/>
    <cellStyle name="Migliaia 4 2 3 2" xfId="1185"/>
    <cellStyle name="Migliaia 4 2 3 3" xfId="1186"/>
    <cellStyle name="Migliaia 4 2 3 3 2" xfId="1187"/>
    <cellStyle name="Migliaia 4 2 4" xfId="1188"/>
    <cellStyle name="Migliaia 4 2 4 2" xfId="1189"/>
    <cellStyle name="Migliaia 4 2 5" xfId="1190"/>
    <cellStyle name="Migliaia 4 2 5 2" xfId="1191"/>
    <cellStyle name="Migliaia 4 2 6" xfId="1192"/>
    <cellStyle name="Migliaia 4 3" xfId="1193"/>
    <cellStyle name="Migliaia 4 3 2" xfId="1194"/>
    <cellStyle name="Migliaia 4 3 2 2" xfId="1195"/>
    <cellStyle name="Migliaia 4 3 2 2 2" xfId="1196"/>
    <cellStyle name="Migliaia 4 3 2 3" xfId="1197"/>
    <cellStyle name="Migliaia 4 3 2 3 2" xfId="1198"/>
    <cellStyle name="Migliaia 4 3 2 4" xfId="1199"/>
    <cellStyle name="Migliaia 4 3 3" xfId="1200"/>
    <cellStyle name="Migliaia 4 3 3 2" xfId="1201"/>
    <cellStyle name="Migliaia 4 3 3 2 2" xfId="1202"/>
    <cellStyle name="Migliaia 4 3 3 3" xfId="1203"/>
    <cellStyle name="Migliaia 4 3 4" xfId="1204"/>
    <cellStyle name="Migliaia 4 3 5" xfId="1205"/>
    <cellStyle name="Migliaia 4 3 5 2" xfId="1206"/>
    <cellStyle name="Migliaia 4 3 6" xfId="1207"/>
    <cellStyle name="Migliaia 4 3 7" xfId="1208"/>
    <cellStyle name="Migliaia 4 4" xfId="1209"/>
    <cellStyle name="Migliaia 4 4 2" xfId="1210"/>
    <cellStyle name="Migliaia 4 4 3" xfId="1211"/>
    <cellStyle name="Migliaia 4 4 3 2" xfId="1212"/>
    <cellStyle name="Migliaia 4 4 4" xfId="1213"/>
    <cellStyle name="Migliaia 4 5" xfId="1214"/>
    <cellStyle name="Migliaia 4 5 2" xfId="1215"/>
    <cellStyle name="Migliaia 4 5 2 2" xfId="1216"/>
    <cellStyle name="Migliaia 4 5 3" xfId="1217"/>
    <cellStyle name="Migliaia 4 5 3 2" xfId="1218"/>
    <cellStyle name="Migliaia 4 5 4" xfId="1219"/>
    <cellStyle name="Migliaia 4 5 4 2" xfId="1220"/>
    <cellStyle name="Migliaia 4 5 5" xfId="1221"/>
    <cellStyle name="Migliaia 4 6" xfId="1222"/>
    <cellStyle name="Migliaia 4 6 2" xfId="1223"/>
    <cellStyle name="Migliaia 4 7" xfId="1224"/>
    <cellStyle name="Migliaia 4 7 2" xfId="1225"/>
    <cellStyle name="Migliaia 4 8" xfId="1226"/>
    <cellStyle name="Migliaia 40" xfId="1227"/>
    <cellStyle name="Migliaia 40 2" xfId="1228"/>
    <cellStyle name="Migliaia 40 2 2" xfId="1229"/>
    <cellStyle name="Migliaia 40 3" xfId="1230"/>
    <cellStyle name="Migliaia 40 3 2" xfId="1231"/>
    <cellStyle name="Migliaia 40 3 2 2" xfId="1232"/>
    <cellStyle name="Migliaia 40 3 3" xfId="1233"/>
    <cellStyle name="Migliaia 40 4" xfId="1234"/>
    <cellStyle name="Migliaia 40 4 2" xfId="1235"/>
    <cellStyle name="Migliaia 40 5" xfId="1236"/>
    <cellStyle name="Migliaia 40 5 2" xfId="1237"/>
    <cellStyle name="Migliaia 40 6" xfId="1238"/>
    <cellStyle name="Migliaia 41" xfId="1239"/>
    <cellStyle name="Migliaia 41 2" xfId="1240"/>
    <cellStyle name="Migliaia 41 2 2" xfId="1241"/>
    <cellStyle name="Migliaia 41 3" xfId="1242"/>
    <cellStyle name="Migliaia 41 3 2" xfId="1243"/>
    <cellStyle name="Migliaia 41 3 2 2" xfId="1244"/>
    <cellStyle name="Migliaia 41 3 3" xfId="1245"/>
    <cellStyle name="Migliaia 41 4" xfId="1246"/>
    <cellStyle name="Migliaia 41 4 2" xfId="1247"/>
    <cellStyle name="Migliaia 41 5" xfId="1248"/>
    <cellStyle name="Migliaia 41 5 2" xfId="1249"/>
    <cellStyle name="Migliaia 41 6" xfId="1250"/>
    <cellStyle name="Migliaia 42" xfId="1251"/>
    <cellStyle name="Migliaia 42 2" xfId="1252"/>
    <cellStyle name="Migliaia 42 2 2" xfId="1253"/>
    <cellStyle name="Migliaia 42 3" xfId="1254"/>
    <cellStyle name="Migliaia 42 3 2" xfId="1255"/>
    <cellStyle name="Migliaia 42 3 2 2" xfId="1256"/>
    <cellStyle name="Migliaia 42 3 3" xfId="1257"/>
    <cellStyle name="Migliaia 42 4" xfId="1258"/>
    <cellStyle name="Migliaia 42 4 2" xfId="1259"/>
    <cellStyle name="Migliaia 42 5" xfId="1260"/>
    <cellStyle name="Migliaia 42 5 2" xfId="1261"/>
    <cellStyle name="Migliaia 42 6" xfId="1262"/>
    <cellStyle name="Migliaia 43" xfId="1263"/>
    <cellStyle name="Migliaia 43 2" xfId="1264"/>
    <cellStyle name="Migliaia 43 2 2" xfId="1265"/>
    <cellStyle name="Migliaia 43 3" xfId="1266"/>
    <cellStyle name="Migliaia 43 3 2" xfId="1267"/>
    <cellStyle name="Migliaia 43 3 2 2" xfId="1268"/>
    <cellStyle name="Migliaia 43 3 3" xfId="1269"/>
    <cellStyle name="Migliaia 43 4" xfId="1270"/>
    <cellStyle name="Migliaia 43 4 2" xfId="1271"/>
    <cellStyle name="Migliaia 43 5" xfId="1272"/>
    <cellStyle name="Migliaia 43 5 2" xfId="1273"/>
    <cellStyle name="Migliaia 43 6" xfId="1274"/>
    <cellStyle name="Migliaia 44" xfId="1275"/>
    <cellStyle name="Migliaia 44 2" xfId="1276"/>
    <cellStyle name="Migliaia 44 2 2" xfId="1277"/>
    <cellStyle name="Migliaia 44 3" xfId="1278"/>
    <cellStyle name="Migliaia 44 3 2" xfId="1279"/>
    <cellStyle name="Migliaia 44 3 2 2" xfId="1280"/>
    <cellStyle name="Migliaia 44 3 3" xfId="1281"/>
    <cellStyle name="Migliaia 44 4" xfId="1282"/>
    <cellStyle name="Migliaia 44 4 2" xfId="1283"/>
    <cellStyle name="Migliaia 44 5" xfId="1284"/>
    <cellStyle name="Migliaia 44 5 2" xfId="1285"/>
    <cellStyle name="Migliaia 44 6" xfId="1286"/>
    <cellStyle name="Migliaia 45" xfId="1287"/>
    <cellStyle name="Migliaia 45 2" xfId="1288"/>
    <cellStyle name="Migliaia 45 2 2" xfId="1289"/>
    <cellStyle name="Migliaia 45 3" xfId="1290"/>
    <cellStyle name="Migliaia 45 3 2" xfId="1291"/>
    <cellStyle name="Migliaia 45 3 2 2" xfId="1292"/>
    <cellStyle name="Migliaia 45 3 3" xfId="1293"/>
    <cellStyle name="Migliaia 45 4" xfId="1294"/>
    <cellStyle name="Migliaia 45 4 2" xfId="1295"/>
    <cellStyle name="Migliaia 45 5" xfId="1296"/>
    <cellStyle name="Migliaia 45 5 2" xfId="1297"/>
    <cellStyle name="Migliaia 45 6" xfId="1298"/>
    <cellStyle name="Migliaia 46" xfId="1299"/>
    <cellStyle name="Migliaia 46 2" xfId="1300"/>
    <cellStyle name="Migliaia 46 2 2" xfId="1301"/>
    <cellStyle name="Migliaia 46 3" xfId="1302"/>
    <cellStyle name="Migliaia 46 3 2" xfId="1303"/>
    <cellStyle name="Migliaia 46 3 2 2" xfId="1304"/>
    <cellStyle name="Migliaia 46 3 3" xfId="1305"/>
    <cellStyle name="Migliaia 46 4" xfId="1306"/>
    <cellStyle name="Migliaia 46 4 2" xfId="1307"/>
    <cellStyle name="Migliaia 46 5" xfId="1308"/>
    <cellStyle name="Migliaia 46 5 2" xfId="1309"/>
    <cellStyle name="Migliaia 46 6" xfId="1310"/>
    <cellStyle name="Migliaia 47" xfId="1311"/>
    <cellStyle name="Migliaia 47 2" xfId="1312"/>
    <cellStyle name="Migliaia 47 2 2" xfId="1313"/>
    <cellStyle name="Migliaia 47 3" xfId="1314"/>
    <cellStyle name="Migliaia 47 3 2" xfId="1315"/>
    <cellStyle name="Migliaia 47 3 2 2" xfId="1316"/>
    <cellStyle name="Migliaia 47 3 3" xfId="1317"/>
    <cellStyle name="Migliaia 47 4" xfId="1318"/>
    <cellStyle name="Migliaia 47 4 2" xfId="1319"/>
    <cellStyle name="Migliaia 47 5" xfId="1320"/>
    <cellStyle name="Migliaia 47 5 2" xfId="1321"/>
    <cellStyle name="Migliaia 47 6" xfId="1322"/>
    <cellStyle name="Migliaia 48" xfId="1323"/>
    <cellStyle name="Migliaia 48 2" xfId="1324"/>
    <cellStyle name="Migliaia 48 2 2" xfId="1325"/>
    <cellStyle name="Migliaia 48 3" xfId="1326"/>
    <cellStyle name="Migliaia 48 3 2" xfId="1327"/>
    <cellStyle name="Migliaia 48 3 2 2" xfId="1328"/>
    <cellStyle name="Migliaia 48 3 3" xfId="1329"/>
    <cellStyle name="Migliaia 48 4" xfId="1330"/>
    <cellStyle name="Migliaia 48 4 2" xfId="1331"/>
    <cellStyle name="Migliaia 48 5" xfId="1332"/>
    <cellStyle name="Migliaia 48 5 2" xfId="1333"/>
    <cellStyle name="Migliaia 48 6" xfId="1334"/>
    <cellStyle name="Migliaia 49" xfId="1335"/>
    <cellStyle name="Migliaia 49 2" xfId="1336"/>
    <cellStyle name="Migliaia 49 2 2" xfId="1337"/>
    <cellStyle name="Migliaia 49 3" xfId="1338"/>
    <cellStyle name="Migliaia 49 3 2" xfId="1339"/>
    <cellStyle name="Migliaia 49 3 2 2" xfId="1340"/>
    <cellStyle name="Migliaia 49 3 3" xfId="1341"/>
    <cellStyle name="Migliaia 49 4" xfId="1342"/>
    <cellStyle name="Migliaia 49 4 2" xfId="1343"/>
    <cellStyle name="Migliaia 49 5" xfId="1344"/>
    <cellStyle name="Migliaia 49 5 2" xfId="1345"/>
    <cellStyle name="Migliaia 49 6" xfId="1346"/>
    <cellStyle name="Migliaia 5" xfId="1347"/>
    <cellStyle name="Migliaia 5 10" xfId="1348"/>
    <cellStyle name="Migliaia 5 10 2" xfId="1349"/>
    <cellStyle name="Migliaia 5 11" xfId="1350"/>
    <cellStyle name="Migliaia 5 2" xfId="1351"/>
    <cellStyle name="Migliaia 5 2 2" xfId="1352"/>
    <cellStyle name="Migliaia 5 2 3" xfId="1353"/>
    <cellStyle name="Migliaia 5 2 4" xfId="1354"/>
    <cellStyle name="Migliaia 5 2 4 2" xfId="1355"/>
    <cellStyle name="Migliaia 5 2 5" xfId="1356"/>
    <cellStyle name="Migliaia 5 2 5 2" xfId="1357"/>
    <cellStyle name="Migliaia 5 2 6" xfId="1358"/>
    <cellStyle name="Migliaia 5 2 6 2" xfId="1359"/>
    <cellStyle name="Migliaia 5 2 6 2 2" xfId="1360"/>
    <cellStyle name="Migliaia 5 2 6 3" xfId="1361"/>
    <cellStyle name="Migliaia 5 3" xfId="1362"/>
    <cellStyle name="Migliaia 5 3 2" xfId="1363"/>
    <cellStyle name="Migliaia 5 3 3" xfId="1364"/>
    <cellStyle name="Migliaia 5 3 3 2" xfId="1365"/>
    <cellStyle name="Migliaia 5 3 3 2 2" xfId="1366"/>
    <cellStyle name="Migliaia 5 3 3 3" xfId="1367"/>
    <cellStyle name="Migliaia 5 4" xfId="1368"/>
    <cellStyle name="Migliaia 5 5" xfId="1369"/>
    <cellStyle name="Migliaia 5 5 2" xfId="1370"/>
    <cellStyle name="Migliaia 5 5 2 2" xfId="1371"/>
    <cellStyle name="Migliaia 5 5 2 2 2" xfId="1372"/>
    <cellStyle name="Migliaia 5 5 2 3" xfId="1373"/>
    <cellStyle name="Migliaia 5 5 3" xfId="1374"/>
    <cellStyle name="Migliaia 5 5 3 2" xfId="1375"/>
    <cellStyle name="Migliaia 5 5 4" xfId="1376"/>
    <cellStyle name="Migliaia 5 5 4 2" xfId="1377"/>
    <cellStyle name="Migliaia 5 5 5" xfId="1378"/>
    <cellStyle name="Migliaia 5 6" xfId="1379"/>
    <cellStyle name="Migliaia 5 6 2" xfId="1380"/>
    <cellStyle name="Migliaia 5 7" xfId="1381"/>
    <cellStyle name="Migliaia 5 7 2" xfId="1382"/>
    <cellStyle name="Migliaia 5 7 2 2" xfId="1383"/>
    <cellStyle name="Migliaia 5 7 3" xfId="1384"/>
    <cellStyle name="Migliaia 5 8" xfId="1385"/>
    <cellStyle name="Migliaia 5 8 2" xfId="1386"/>
    <cellStyle name="Migliaia 5 9" xfId="1387"/>
    <cellStyle name="Migliaia 5 9 2" xfId="1388"/>
    <cellStyle name="Migliaia 50" xfId="1389"/>
    <cellStyle name="Migliaia 50 2" xfId="1390"/>
    <cellStyle name="Migliaia 50 2 2" xfId="1391"/>
    <cellStyle name="Migliaia 50 3" xfId="1392"/>
    <cellStyle name="Migliaia 50 3 2" xfId="1393"/>
    <cellStyle name="Migliaia 50 3 2 2" xfId="1394"/>
    <cellStyle name="Migliaia 50 3 3" xfId="1395"/>
    <cellStyle name="Migliaia 50 4" xfId="1396"/>
    <cellStyle name="Migliaia 50 4 2" xfId="1397"/>
    <cellStyle name="Migliaia 50 5" xfId="1398"/>
    <cellStyle name="Migliaia 50 5 2" xfId="1399"/>
    <cellStyle name="Migliaia 50 6" xfId="1400"/>
    <cellStyle name="Migliaia 51" xfId="1401"/>
    <cellStyle name="Migliaia 51 2" xfId="1402"/>
    <cellStyle name="Migliaia 51 2 2" xfId="1403"/>
    <cellStyle name="Migliaia 51 3" xfId="1404"/>
    <cellStyle name="Migliaia 51 3 2" xfId="1405"/>
    <cellStyle name="Migliaia 51 3 2 2" xfId="1406"/>
    <cellStyle name="Migliaia 51 3 3" xfId="1407"/>
    <cellStyle name="Migliaia 51 4" xfId="1408"/>
    <cellStyle name="Migliaia 51 4 2" xfId="1409"/>
    <cellStyle name="Migliaia 51 5" xfId="1410"/>
    <cellStyle name="Migliaia 51 5 2" xfId="1411"/>
    <cellStyle name="Migliaia 51 6" xfId="1412"/>
    <cellStyle name="Migliaia 52" xfId="1413"/>
    <cellStyle name="Migliaia 52 2" xfId="1414"/>
    <cellStyle name="Migliaia 52 2 2" xfId="1415"/>
    <cellStyle name="Migliaia 52 3" xfId="1416"/>
    <cellStyle name="Migliaia 52 3 2" xfId="1417"/>
    <cellStyle name="Migliaia 52 3 2 2" xfId="1418"/>
    <cellStyle name="Migliaia 52 3 3" xfId="1419"/>
    <cellStyle name="Migliaia 52 4" xfId="1420"/>
    <cellStyle name="Migliaia 52 4 2" xfId="1421"/>
    <cellStyle name="Migliaia 52 5" xfId="1422"/>
    <cellStyle name="Migliaia 52 5 2" xfId="1423"/>
    <cellStyle name="Migliaia 52 6" xfId="1424"/>
    <cellStyle name="Migliaia 53" xfId="1425"/>
    <cellStyle name="Migliaia 53 2" xfId="1426"/>
    <cellStyle name="Migliaia 53 2 2" xfId="1427"/>
    <cellStyle name="Migliaia 53 3" xfId="1428"/>
    <cellStyle name="Migliaia 53 3 2" xfId="1429"/>
    <cellStyle name="Migliaia 53 3 2 2" xfId="1430"/>
    <cellStyle name="Migliaia 53 3 3" xfId="1431"/>
    <cellStyle name="Migliaia 53 4" xfId="1432"/>
    <cellStyle name="Migliaia 53 4 2" xfId="1433"/>
    <cellStyle name="Migliaia 53 5" xfId="1434"/>
    <cellStyle name="Migliaia 53 5 2" xfId="1435"/>
    <cellStyle name="Migliaia 53 6" xfId="1436"/>
    <cellStyle name="Migliaia 54" xfId="1437"/>
    <cellStyle name="Migliaia 54 2" xfId="1438"/>
    <cellStyle name="Migliaia 54 2 2" xfId="1439"/>
    <cellStyle name="Migliaia 54 3" xfId="1440"/>
    <cellStyle name="Migliaia 54 3 2" xfId="1441"/>
    <cellStyle name="Migliaia 54 3 2 2" xfId="1442"/>
    <cellStyle name="Migliaia 54 3 3" xfId="1443"/>
    <cellStyle name="Migliaia 54 4" xfId="1444"/>
    <cellStyle name="Migliaia 54 4 2" xfId="1445"/>
    <cellStyle name="Migliaia 54 5" xfId="1446"/>
    <cellStyle name="Migliaia 54 5 2" xfId="1447"/>
    <cellStyle name="Migliaia 54 6" xfId="1448"/>
    <cellStyle name="Migliaia 55" xfId="1449"/>
    <cellStyle name="Migliaia 55 2" xfId="1450"/>
    <cellStyle name="Migliaia 55 2 2" xfId="1451"/>
    <cellStyle name="Migliaia 55 3" xfId="1452"/>
    <cellStyle name="Migliaia 55 3 2" xfId="1453"/>
    <cellStyle name="Migliaia 55 3 2 2" xfId="1454"/>
    <cellStyle name="Migliaia 55 3 3" xfId="1455"/>
    <cellStyle name="Migliaia 55 4" xfId="1456"/>
    <cellStyle name="Migliaia 55 4 2" xfId="1457"/>
    <cellStyle name="Migliaia 55 5" xfId="1458"/>
    <cellStyle name="Migliaia 55 5 2" xfId="1459"/>
    <cellStyle name="Migliaia 55 6" xfId="1460"/>
    <cellStyle name="Migliaia 56" xfId="1461"/>
    <cellStyle name="Migliaia 56 2" xfId="1462"/>
    <cellStyle name="Migliaia 56 2 2" xfId="1463"/>
    <cellStyle name="Migliaia 56 3" xfId="1464"/>
    <cellStyle name="Migliaia 56 3 2" xfId="1465"/>
    <cellStyle name="Migliaia 56 3 2 2" xfId="1466"/>
    <cellStyle name="Migliaia 56 3 3" xfId="1467"/>
    <cellStyle name="Migliaia 56 4" xfId="1468"/>
    <cellStyle name="Migliaia 56 4 2" xfId="1469"/>
    <cellStyle name="Migliaia 56 5" xfId="1470"/>
    <cellStyle name="Migliaia 56 5 2" xfId="1471"/>
    <cellStyle name="Migliaia 56 6" xfId="1472"/>
    <cellStyle name="Migliaia 57" xfId="1473"/>
    <cellStyle name="Migliaia 57 2" xfId="1474"/>
    <cellStyle name="Migliaia 57 2 2" xfId="1475"/>
    <cellStyle name="Migliaia 57 3" xfId="1476"/>
    <cellStyle name="Migliaia 57 3 2" xfId="1477"/>
    <cellStyle name="Migliaia 57 3 2 2" xfId="1478"/>
    <cellStyle name="Migliaia 57 3 3" xfId="1479"/>
    <cellStyle name="Migliaia 57 4" xfId="1480"/>
    <cellStyle name="Migliaia 57 4 2" xfId="1481"/>
    <cellStyle name="Migliaia 57 5" xfId="1482"/>
    <cellStyle name="Migliaia 57 5 2" xfId="1483"/>
    <cellStyle name="Migliaia 57 6" xfId="1484"/>
    <cellStyle name="Migliaia 58" xfId="1485"/>
    <cellStyle name="Migliaia 58 2" xfId="1486"/>
    <cellStyle name="Migliaia 58 2 2" xfId="1487"/>
    <cellStyle name="Migliaia 58 3" xfId="1488"/>
    <cellStyle name="Migliaia 58 3 2" xfId="1489"/>
    <cellStyle name="Migliaia 58 3 2 2" xfId="1490"/>
    <cellStyle name="Migliaia 58 3 3" xfId="1491"/>
    <cellStyle name="Migliaia 58 4" xfId="1492"/>
    <cellStyle name="Migliaia 58 4 2" xfId="1493"/>
    <cellStyle name="Migliaia 58 5" xfId="1494"/>
    <cellStyle name="Migliaia 58 5 2" xfId="1495"/>
    <cellStyle name="Migliaia 58 6" xfId="1496"/>
    <cellStyle name="Migliaia 59" xfId="1497"/>
    <cellStyle name="Migliaia 59 2" xfId="1498"/>
    <cellStyle name="Migliaia 59 2 2" xfId="1499"/>
    <cellStyle name="Migliaia 59 3" xfId="1500"/>
    <cellStyle name="Migliaia 59 3 2" xfId="1501"/>
    <cellStyle name="Migliaia 59 3 2 2" xfId="1502"/>
    <cellStyle name="Migliaia 59 3 3" xfId="1503"/>
    <cellStyle name="Migliaia 59 4" xfId="1504"/>
    <cellStyle name="Migliaia 59 4 2" xfId="1505"/>
    <cellStyle name="Migliaia 59 5" xfId="1506"/>
    <cellStyle name="Migliaia 59 5 2" xfId="1507"/>
    <cellStyle name="Migliaia 59 6" xfId="1508"/>
    <cellStyle name="Migliaia 6" xfId="1509"/>
    <cellStyle name="Migliaia 6 10" xfId="1510"/>
    <cellStyle name="Migliaia 6 10 2" xfId="1511"/>
    <cellStyle name="Migliaia 6 2" xfId="1512"/>
    <cellStyle name="Migliaia 6 2 2" xfId="1513"/>
    <cellStyle name="Migliaia 6 2 3" xfId="1514"/>
    <cellStyle name="Migliaia 6 2 3 2" xfId="1515"/>
    <cellStyle name="Migliaia 6 2 4" xfId="1516"/>
    <cellStyle name="Migliaia 6 2 4 2" xfId="1517"/>
    <cellStyle name="Migliaia 6 2 5" xfId="1518"/>
    <cellStyle name="Migliaia 6 2 5 2" xfId="1519"/>
    <cellStyle name="Migliaia 6 2 5 2 2" xfId="1520"/>
    <cellStyle name="Migliaia 6 2 5 3" xfId="1521"/>
    <cellStyle name="Migliaia 6 3" xfId="1522"/>
    <cellStyle name="Migliaia 6 4" xfId="1523"/>
    <cellStyle name="Migliaia 6 5" xfId="1524"/>
    <cellStyle name="Migliaia 6 5 2" xfId="1525"/>
    <cellStyle name="Migliaia 6 5 2 2" xfId="1526"/>
    <cellStyle name="Migliaia 6 5 2 2 2" xfId="1527"/>
    <cellStyle name="Migliaia 6 5 2 3" xfId="1528"/>
    <cellStyle name="Migliaia 6 5 3" xfId="1529"/>
    <cellStyle name="Migliaia 6 5 3 2" xfId="1530"/>
    <cellStyle name="Migliaia 6 5 4" xfId="1531"/>
    <cellStyle name="Migliaia 6 5 4 2" xfId="1532"/>
    <cellStyle name="Migliaia 6 5 5" xfId="1533"/>
    <cellStyle name="Migliaia 6 6" xfId="1534"/>
    <cellStyle name="Migliaia 6 6 2" xfId="1535"/>
    <cellStyle name="Migliaia 6 7" xfId="1536"/>
    <cellStyle name="Migliaia 6 8" xfId="1537"/>
    <cellStyle name="Migliaia 6 9" xfId="1538"/>
    <cellStyle name="Migliaia 6 9 2" xfId="1539"/>
    <cellStyle name="Migliaia 60" xfId="1540"/>
    <cellStyle name="Migliaia 60 2" xfId="1541"/>
    <cellStyle name="Migliaia 60 2 2" xfId="1542"/>
    <cellStyle name="Migliaia 60 3" xfId="1543"/>
    <cellStyle name="Migliaia 60 3 2" xfId="1544"/>
    <cellStyle name="Migliaia 60 3 2 2" xfId="1545"/>
    <cellStyle name="Migliaia 60 3 3" xfId="1546"/>
    <cellStyle name="Migliaia 60 4" xfId="1547"/>
    <cellStyle name="Migliaia 60 4 2" xfId="1548"/>
    <cellStyle name="Migliaia 60 5" xfId="1549"/>
    <cellStyle name="Migliaia 60 5 2" xfId="1550"/>
    <cellStyle name="Migliaia 60 6" xfId="1551"/>
    <cellStyle name="Migliaia 61" xfId="1552"/>
    <cellStyle name="Migliaia 61 2" xfId="1553"/>
    <cellStyle name="Migliaia 61 2 2" xfId="1554"/>
    <cellStyle name="Migliaia 61 3" xfId="1555"/>
    <cellStyle name="Migliaia 61 3 2" xfId="1556"/>
    <cellStyle name="Migliaia 61 3 2 2" xfId="1557"/>
    <cellStyle name="Migliaia 61 3 3" xfId="1558"/>
    <cellStyle name="Migliaia 61 4" xfId="1559"/>
    <cellStyle name="Migliaia 61 4 2" xfId="1560"/>
    <cellStyle name="Migliaia 61 5" xfId="1561"/>
    <cellStyle name="Migliaia 61 5 2" xfId="1562"/>
    <cellStyle name="Migliaia 61 6" xfId="1563"/>
    <cellStyle name="Migliaia 62" xfId="1564"/>
    <cellStyle name="Migliaia 62 2" xfId="1565"/>
    <cellStyle name="Migliaia 62 2 2" xfId="1566"/>
    <cellStyle name="Migliaia 62 3" xfId="1567"/>
    <cellStyle name="Migliaia 62 3 2" xfId="1568"/>
    <cellStyle name="Migliaia 62 3 2 2" xfId="1569"/>
    <cellStyle name="Migliaia 62 3 3" xfId="1570"/>
    <cellStyle name="Migliaia 62 4" xfId="1571"/>
    <cellStyle name="Migliaia 62 4 2" xfId="1572"/>
    <cellStyle name="Migliaia 62 5" xfId="1573"/>
    <cellStyle name="Migliaia 62 5 2" xfId="1574"/>
    <cellStyle name="Migliaia 62 6" xfId="1575"/>
    <cellStyle name="Migliaia 63" xfId="1576"/>
    <cellStyle name="Migliaia 63 2" xfId="1577"/>
    <cellStyle name="Migliaia 63 2 2" xfId="1578"/>
    <cellStyle name="Migliaia 63 3" xfId="1579"/>
    <cellStyle name="Migliaia 63 3 2" xfId="1580"/>
    <cellStyle name="Migliaia 63 3 2 2" xfId="1581"/>
    <cellStyle name="Migliaia 63 3 3" xfId="1582"/>
    <cellStyle name="Migliaia 63 4" xfId="1583"/>
    <cellStyle name="Migliaia 63 4 2" xfId="1584"/>
    <cellStyle name="Migliaia 63 5" xfId="1585"/>
    <cellStyle name="Migliaia 63 5 2" xfId="1586"/>
    <cellStyle name="Migliaia 63 6" xfId="1587"/>
    <cellStyle name="Migliaia 64" xfId="1588"/>
    <cellStyle name="Migliaia 64 2" xfId="1589"/>
    <cellStyle name="Migliaia 64 2 2" xfId="1590"/>
    <cellStyle name="Migliaia 64 3" xfId="1591"/>
    <cellStyle name="Migliaia 64 3 2" xfId="1592"/>
    <cellStyle name="Migliaia 64 3 2 2" xfId="1593"/>
    <cellStyle name="Migliaia 64 3 3" xfId="1594"/>
    <cellStyle name="Migliaia 64 4" xfId="1595"/>
    <cellStyle name="Migliaia 64 4 2" xfId="1596"/>
    <cellStyle name="Migliaia 64 5" xfId="1597"/>
    <cellStyle name="Migliaia 64 5 2" xfId="1598"/>
    <cellStyle name="Migliaia 64 6" xfId="1599"/>
    <cellStyle name="Migliaia 65" xfId="1600"/>
    <cellStyle name="Migliaia 65 2" xfId="1601"/>
    <cellStyle name="Migliaia 65 2 2" xfId="1602"/>
    <cellStyle name="Migliaia 65 3" xfId="1603"/>
    <cellStyle name="Migliaia 65 3 2" xfId="1604"/>
    <cellStyle name="Migliaia 65 3 2 2" xfId="1605"/>
    <cellStyle name="Migliaia 65 3 3" xfId="1606"/>
    <cellStyle name="Migliaia 65 4" xfId="1607"/>
    <cellStyle name="Migliaia 65 4 2" xfId="1608"/>
    <cellStyle name="Migliaia 65 5" xfId="1609"/>
    <cellStyle name="Migliaia 65 5 2" xfId="1610"/>
    <cellStyle name="Migliaia 65 6" xfId="1611"/>
    <cellStyle name="Migliaia 66" xfId="1612"/>
    <cellStyle name="Migliaia 66 2" xfId="1613"/>
    <cellStyle name="Migliaia 66 2 2" xfId="1614"/>
    <cellStyle name="Migliaia 66 3" xfId="1615"/>
    <cellStyle name="Migliaia 66 3 2" xfId="1616"/>
    <cellStyle name="Migliaia 66 3 2 2" xfId="1617"/>
    <cellStyle name="Migliaia 66 3 3" xfId="1618"/>
    <cellStyle name="Migliaia 66 4" xfId="1619"/>
    <cellStyle name="Migliaia 66 4 2" xfId="1620"/>
    <cellStyle name="Migliaia 66 5" xfId="1621"/>
    <cellStyle name="Migliaia 66 5 2" xfId="1622"/>
    <cellStyle name="Migliaia 66 6" xfId="1623"/>
    <cellStyle name="Migliaia 67" xfId="1624"/>
    <cellStyle name="Migliaia 67 2" xfId="1625"/>
    <cellStyle name="Migliaia 67 2 2" xfId="1626"/>
    <cellStyle name="Migliaia 68" xfId="1627"/>
    <cellStyle name="Migliaia 68 2" xfId="1628"/>
    <cellStyle name="Migliaia 68 2 2" xfId="1629"/>
    <cellStyle name="Migliaia 68 3" xfId="1630"/>
    <cellStyle name="Migliaia 68 3 2" xfId="1631"/>
    <cellStyle name="Migliaia 68 3 2 2" xfId="1632"/>
    <cellStyle name="Migliaia 68 3 3" xfId="1633"/>
    <cellStyle name="Migliaia 68 4" xfId="1634"/>
    <cellStyle name="Migliaia 68 4 2" xfId="1635"/>
    <cellStyle name="Migliaia 68 5" xfId="1636"/>
    <cellStyle name="Migliaia 69" xfId="1637"/>
    <cellStyle name="Migliaia 69 2" xfId="1638"/>
    <cellStyle name="Migliaia 69 2 2" xfId="1639"/>
    <cellStyle name="Migliaia 69 3" xfId="1640"/>
    <cellStyle name="Migliaia 69 3 2" xfId="1641"/>
    <cellStyle name="Migliaia 69 3 2 2" xfId="1642"/>
    <cellStyle name="Migliaia 69 3 3" xfId="1643"/>
    <cellStyle name="Migliaia 69 4" xfId="1644"/>
    <cellStyle name="Migliaia 69 4 2" xfId="1645"/>
    <cellStyle name="Migliaia 69 5" xfId="1646"/>
    <cellStyle name="Migliaia 7" xfId="1647"/>
    <cellStyle name="Migliaia 7 2" xfId="1648"/>
    <cellStyle name="Migliaia 7 2 2" xfId="1649"/>
    <cellStyle name="Migliaia 7 2 2 2" xfId="1650"/>
    <cellStyle name="Migliaia 7 2 2 2 2" xfId="1651"/>
    <cellStyle name="Migliaia 7 2 2 2 2 2" xfId="1652"/>
    <cellStyle name="Migliaia 7 2 2 2 3" xfId="1653"/>
    <cellStyle name="Migliaia 7 2 2 3" xfId="1654"/>
    <cellStyle name="Migliaia 7 2 2 3 2" xfId="1655"/>
    <cellStyle name="Migliaia 7 2 2 4" xfId="1656"/>
    <cellStyle name="Migliaia 7 2 2 4 2" xfId="1657"/>
    <cellStyle name="Migliaia 7 2 2 5" xfId="1658"/>
    <cellStyle name="Migliaia 7 2 3" xfId="1659"/>
    <cellStyle name="Migliaia 7 2 3 2" xfId="1660"/>
    <cellStyle name="Migliaia 7 2 4" xfId="1661"/>
    <cellStyle name="Migliaia 7 2 4 2" xfId="1662"/>
    <cellStyle name="Migliaia 7 2 4 2 2" xfId="1663"/>
    <cellStyle name="Migliaia 7 2 4 3" xfId="1664"/>
    <cellStyle name="Migliaia 7 2 5" xfId="1665"/>
    <cellStyle name="Migliaia 7 2 5 2" xfId="1666"/>
    <cellStyle name="Migliaia 7 2 5 2 2" xfId="1667"/>
    <cellStyle name="Migliaia 7 2 5 3" xfId="1668"/>
    <cellStyle name="Migliaia 7 2 6" xfId="1669"/>
    <cellStyle name="Migliaia 7 3" xfId="1670"/>
    <cellStyle name="Migliaia 7 3 2" xfId="1671"/>
    <cellStyle name="Migliaia 7 4" xfId="1672"/>
    <cellStyle name="Migliaia 7 5" xfId="1673"/>
    <cellStyle name="Migliaia 7 6" xfId="1674"/>
    <cellStyle name="Migliaia 7 6 2" xfId="1675"/>
    <cellStyle name="Migliaia 7 7" xfId="1676"/>
    <cellStyle name="Migliaia 7 7 2" xfId="1677"/>
    <cellStyle name="Migliaia 70" xfId="1678"/>
    <cellStyle name="Migliaia 70 2" xfId="1679"/>
    <cellStyle name="Migliaia 70 2 2" xfId="1680"/>
    <cellStyle name="Migliaia 70 3" xfId="1681"/>
    <cellStyle name="Migliaia 70 3 2" xfId="1682"/>
    <cellStyle name="Migliaia 70 3 2 2" xfId="1683"/>
    <cellStyle name="Migliaia 70 3 3" xfId="1684"/>
    <cellStyle name="Migliaia 70 4" xfId="1685"/>
    <cellStyle name="Migliaia 70 4 2" xfId="1686"/>
    <cellStyle name="Migliaia 70 5" xfId="1687"/>
    <cellStyle name="Migliaia 71" xfId="1688"/>
    <cellStyle name="Migliaia 71 2" xfId="1689"/>
    <cellStyle name="Migliaia 71 2 2" xfId="1690"/>
    <cellStyle name="Migliaia 71 3" xfId="1691"/>
    <cellStyle name="Migliaia 71 3 2" xfId="1692"/>
    <cellStyle name="Migliaia 71 3 2 2" xfId="1693"/>
    <cellStyle name="Migliaia 71 3 3" xfId="1694"/>
    <cellStyle name="Migliaia 71 4" xfId="1695"/>
    <cellStyle name="Migliaia 71 4 2" xfId="1696"/>
    <cellStyle name="Migliaia 71 5" xfId="1697"/>
    <cellStyle name="Migliaia 72" xfId="1698"/>
    <cellStyle name="Migliaia 72 2" xfId="1699"/>
    <cellStyle name="Migliaia 72 2 2" xfId="1700"/>
    <cellStyle name="Migliaia 72 3" xfId="1701"/>
    <cellStyle name="Migliaia 72 3 2" xfId="1702"/>
    <cellStyle name="Migliaia 72 3 2 2" xfId="1703"/>
    <cellStyle name="Migliaia 72 3 3" xfId="1704"/>
    <cellStyle name="Migliaia 72 4" xfId="1705"/>
    <cellStyle name="Migliaia 72 4 2" xfId="1706"/>
    <cellStyle name="Migliaia 72 5" xfId="1707"/>
    <cellStyle name="Migliaia 73" xfId="1708"/>
    <cellStyle name="Migliaia 73 2" xfId="1709"/>
    <cellStyle name="Migliaia 73 2 2" xfId="1710"/>
    <cellStyle name="Migliaia 73 3" xfId="1711"/>
    <cellStyle name="Migliaia 73 3 2" xfId="1712"/>
    <cellStyle name="Migliaia 73 3 2 2" xfId="1713"/>
    <cellStyle name="Migliaia 73 3 3" xfId="1714"/>
    <cellStyle name="Migliaia 73 4" xfId="1715"/>
    <cellStyle name="Migliaia 73 4 2" xfId="1716"/>
    <cellStyle name="Migliaia 73 5" xfId="1717"/>
    <cellStyle name="Migliaia 74" xfId="1718"/>
    <cellStyle name="Migliaia 74 2" xfId="1719"/>
    <cellStyle name="Migliaia 74 2 2" xfId="1720"/>
    <cellStyle name="Migliaia 74 3" xfId="1721"/>
    <cellStyle name="Migliaia 74 3 2" xfId="1722"/>
    <cellStyle name="Migliaia 74 3 2 2" xfId="1723"/>
    <cellStyle name="Migliaia 74 3 3" xfId="1724"/>
    <cellStyle name="Migliaia 74 4" xfId="1725"/>
    <cellStyle name="Migliaia 74 4 2" xfId="1726"/>
    <cellStyle name="Migliaia 74 5" xfId="1727"/>
    <cellStyle name="Migliaia 75" xfId="1728"/>
    <cellStyle name="Migliaia 75 2" xfId="1729"/>
    <cellStyle name="Migliaia 75 2 2" xfId="1730"/>
    <cellStyle name="Migliaia 75 3" xfId="1731"/>
    <cellStyle name="Migliaia 75 3 2" xfId="1732"/>
    <cellStyle name="Migliaia 75 3 2 2" xfId="1733"/>
    <cellStyle name="Migliaia 75 3 3" xfId="1734"/>
    <cellStyle name="Migliaia 75 4" xfId="1735"/>
    <cellStyle name="Migliaia 75 4 2" xfId="1736"/>
    <cellStyle name="Migliaia 75 5" xfId="1737"/>
    <cellStyle name="Migliaia 76" xfId="1738"/>
    <cellStyle name="Migliaia 76 2" xfId="1739"/>
    <cellStyle name="Migliaia 76 2 2" xfId="1740"/>
    <cellStyle name="Migliaia 76 3" xfId="1741"/>
    <cellStyle name="Migliaia 76 3 2" xfId="1742"/>
    <cellStyle name="Migliaia 76 3 2 2" xfId="1743"/>
    <cellStyle name="Migliaia 76 3 3" xfId="1744"/>
    <cellStyle name="Migliaia 76 4" xfId="1745"/>
    <cellStyle name="Migliaia 76 4 2" xfId="1746"/>
    <cellStyle name="Migliaia 76 5" xfId="1747"/>
    <cellStyle name="Migliaia 77" xfId="1748"/>
    <cellStyle name="Migliaia 77 2" xfId="1749"/>
    <cellStyle name="Migliaia 77 2 2" xfId="1750"/>
    <cellStyle name="Migliaia 77 3" xfId="1751"/>
    <cellStyle name="Migliaia 77 3 2" xfId="1752"/>
    <cellStyle name="Migliaia 77 3 2 2" xfId="1753"/>
    <cellStyle name="Migliaia 77 3 3" xfId="1754"/>
    <cellStyle name="Migliaia 77 4" xfId="1755"/>
    <cellStyle name="Migliaia 77 4 2" xfId="1756"/>
    <cellStyle name="Migliaia 77 5" xfId="1757"/>
    <cellStyle name="Migliaia 78" xfId="1758"/>
    <cellStyle name="Migliaia 78 2" xfId="1759"/>
    <cellStyle name="Migliaia 78 2 2" xfId="1760"/>
    <cellStyle name="Migliaia 78 3" xfId="1761"/>
    <cellStyle name="Migliaia 78 3 2" xfId="1762"/>
    <cellStyle name="Migliaia 78 3 2 2" xfId="1763"/>
    <cellStyle name="Migliaia 78 3 3" xfId="1764"/>
    <cellStyle name="Migliaia 78 4" xfId="1765"/>
    <cellStyle name="Migliaia 78 4 2" xfId="1766"/>
    <cellStyle name="Migliaia 78 5" xfId="1767"/>
    <cellStyle name="Migliaia 79" xfId="1768"/>
    <cellStyle name="Migliaia 79 2" xfId="1769"/>
    <cellStyle name="Migliaia 8" xfId="1770"/>
    <cellStyle name="Migliaia 8 2" xfId="1771"/>
    <cellStyle name="Migliaia 8 2 2" xfId="1772"/>
    <cellStyle name="Migliaia 8 2 2 2" xfId="1773"/>
    <cellStyle name="Migliaia 8 2 2 2 2" xfId="1774"/>
    <cellStyle name="Migliaia 8 2 2 3" xfId="1775"/>
    <cellStyle name="Migliaia 8 2 3" xfId="1776"/>
    <cellStyle name="Migliaia 8 2 3 2" xfId="1777"/>
    <cellStyle name="Migliaia 8 2 3 2 2" xfId="1778"/>
    <cellStyle name="Migliaia 8 2 3 3" xfId="1779"/>
    <cellStyle name="Migliaia 8 2 4" xfId="1780"/>
    <cellStyle name="Migliaia 8 2 4 2" xfId="1781"/>
    <cellStyle name="Migliaia 8 2 5" xfId="1782"/>
    <cellStyle name="Migliaia 8 3" xfId="1783"/>
    <cellStyle name="Migliaia 8 3 2" xfId="1784"/>
    <cellStyle name="Migliaia 8 4" xfId="1785"/>
    <cellStyle name="Migliaia 8 4 2" xfId="1786"/>
    <cellStyle name="Migliaia 80" xfId="1787"/>
    <cellStyle name="Migliaia 80 2" xfId="1788"/>
    <cellStyle name="Migliaia 81" xfId="1789"/>
    <cellStyle name="Migliaia 81 2" xfId="1790"/>
    <cellStyle name="Migliaia 82" xfId="1791"/>
    <cellStyle name="Migliaia 82 2" xfId="1792"/>
    <cellStyle name="Migliaia 83" xfId="1793"/>
    <cellStyle name="Migliaia 83 2" xfId="1794"/>
    <cellStyle name="Migliaia 84" xfId="1795"/>
    <cellStyle name="Migliaia 84 2" xfId="1796"/>
    <cellStyle name="Migliaia 85" xfId="1797"/>
    <cellStyle name="Migliaia 85 2" xfId="1798"/>
    <cellStyle name="Migliaia 86" xfId="1799"/>
    <cellStyle name="Migliaia 86 2" xfId="1800"/>
    <cellStyle name="Migliaia 87" xfId="1801"/>
    <cellStyle name="Migliaia 87 2" xfId="1802"/>
    <cellStyle name="Migliaia 88" xfId="1803"/>
    <cellStyle name="Migliaia 88 2" xfId="1804"/>
    <cellStyle name="Migliaia 89" xfId="1805"/>
    <cellStyle name="Migliaia 89 2" xfId="1806"/>
    <cellStyle name="Migliaia 9" xfId="1807"/>
    <cellStyle name="Migliaia 9 2" xfId="1808"/>
    <cellStyle name="Migliaia 9 2 2" xfId="1809"/>
    <cellStyle name="Migliaia 9 2 2 2" xfId="1810"/>
    <cellStyle name="Migliaia 9 2 2 2 2" xfId="1811"/>
    <cellStyle name="Migliaia 9 2 2 3" xfId="1812"/>
    <cellStyle name="Migliaia 9 2 3" xfId="1813"/>
    <cellStyle name="Migliaia 9 2 3 2" xfId="1814"/>
    <cellStyle name="Migliaia 9 2 4" xfId="1815"/>
    <cellStyle name="Migliaia 9 3" xfId="1816"/>
    <cellStyle name="Migliaia 9 3 2" xfId="1817"/>
    <cellStyle name="Migliaia 9 3 2 2" xfId="1818"/>
    <cellStyle name="Migliaia 9 3 3" xfId="1819"/>
    <cellStyle name="Migliaia 9 4" xfId="1820"/>
    <cellStyle name="Migliaia 9 4 2" xfId="1821"/>
    <cellStyle name="Migliaia 90" xfId="1822"/>
    <cellStyle name="Migliaia 90 2" xfId="1823"/>
    <cellStyle name="Migliaia 91" xfId="1824"/>
    <cellStyle name="Migliaia 91 2" xfId="1825"/>
    <cellStyle name="Migliaia 92" xfId="1826"/>
    <cellStyle name="Migliaia 92 2" xfId="1827"/>
    <cellStyle name="Migliaia 93" xfId="1828"/>
    <cellStyle name="Migliaia 93 2" xfId="1829"/>
    <cellStyle name="Migliaia 94" xfId="1830"/>
    <cellStyle name="Migliaia 94 2" xfId="1831"/>
    <cellStyle name="Migliaia 95" xfId="1832"/>
    <cellStyle name="Migliaia 95 2" xfId="1833"/>
    <cellStyle name="Migliaia 96" xfId="1834"/>
    <cellStyle name="Migliaia 96 2" xfId="1835"/>
    <cellStyle name="Migliaia 97" xfId="1836"/>
    <cellStyle name="Migliaia 97 2" xfId="1837"/>
    <cellStyle name="Migliaia 98" xfId="1838"/>
    <cellStyle name="Migliaia 98 2" xfId="1839"/>
    <cellStyle name="Migliaia 99" xfId="1840"/>
    <cellStyle name="Migliaia 99 2" xfId="1841"/>
    <cellStyle name="Neutrale 2" xfId="1842"/>
    <cellStyle name="Normal 2" xfId="1843"/>
    <cellStyle name="Normal 2 2" xfId="1844"/>
    <cellStyle name="Normal 3" xfId="1845"/>
    <cellStyle name="Normal_Sheet1" xfId="1846"/>
    <cellStyle name="Normale" xfId="0" builtinId="0"/>
    <cellStyle name="Normale 10" xfId="1847"/>
    <cellStyle name="Normale 11" xfId="1848"/>
    <cellStyle name="Normale 11 2" xfId="1849"/>
    <cellStyle name="Normale 12" xfId="1850"/>
    <cellStyle name="Normale 12 2" xfId="1851"/>
    <cellStyle name="Normale 2" xfId="1852"/>
    <cellStyle name="Normale 2 2" xfId="1"/>
    <cellStyle name="Normale 2 2 2" xfId="1853"/>
    <cellStyle name="Normale 2 2 2 2" xfId="1854"/>
    <cellStyle name="Normale 2 2 2 2 2" xfId="1855"/>
    <cellStyle name="Normale 2 2 2 2 2 2" xfId="1856"/>
    <cellStyle name="Normale 2 2 2 2 3" xfId="1857"/>
    <cellStyle name="Normale 2 2 2 2 3 2" xfId="1858"/>
    <cellStyle name="Normale 2 2 2 2 4" xfId="1859"/>
    <cellStyle name="Normale 2 2 2 2 5" xfId="1860"/>
    <cellStyle name="Normale 2 2 2 3" xfId="1861"/>
    <cellStyle name="Normale 2 2 2 3 2" xfId="1862"/>
    <cellStyle name="Normale 2 2 2 4" xfId="1863"/>
    <cellStyle name="Normale 2 2 3" xfId="1864"/>
    <cellStyle name="Normale 2 2 3 2" xfId="1865"/>
    <cellStyle name="Normale 2 2 3 2 2" xfId="1866"/>
    <cellStyle name="Normale 2 2 3 2 2 2" xfId="1867"/>
    <cellStyle name="Normale 2 2 3 2 3" xfId="1868"/>
    <cellStyle name="Normale 2 2 3 2 4" xfId="1869"/>
    <cellStyle name="Normale 2 2 3 3" xfId="1870"/>
    <cellStyle name="Normale 2 2 3 4" xfId="1871"/>
    <cellStyle name="Normale 2 2 3 4 2" xfId="1872"/>
    <cellStyle name="Normale 2 2 3 5" xfId="1873"/>
    <cellStyle name="Normale 2 2 4" xfId="1874"/>
    <cellStyle name="Normale 2 2 4 2" xfId="1875"/>
    <cellStyle name="Normale 2 2 4 2 2" xfId="1876"/>
    <cellStyle name="Normale 2 2 5" xfId="1877"/>
    <cellStyle name="Normale 2 2 5 2" xfId="1878"/>
    <cellStyle name="Normale 2 2 5 2 2" xfId="1879"/>
    <cellStyle name="Normale 2 2 5 3" xfId="1880"/>
    <cellStyle name="Normale 2 2 6" xfId="1881"/>
    <cellStyle name="Normale 2 2 6 2" xfId="1882"/>
    <cellStyle name="Normale 2 2 6 2 2" xfId="1883"/>
    <cellStyle name="Normale 2 2 6 3" xfId="1884"/>
    <cellStyle name="Normale 2 2 7" xfId="1885"/>
    <cellStyle name="Normale 2 2 7 2" xfId="1886"/>
    <cellStyle name="Normale 2 2 8" xfId="1887"/>
    <cellStyle name="Normale 2 2_118_AO_Bilancio_2011 - 951" xfId="1888"/>
    <cellStyle name="Normale 2 3" xfId="1889"/>
    <cellStyle name="Normale 2_118_AO_Bilancio_2011 - 951" xfId="1890"/>
    <cellStyle name="Normale 2_conto_economico_trimestrale_TRIM_1" xfId="2"/>
    <cellStyle name="Normale 3" xfId="1891"/>
    <cellStyle name="Normale 3 2" xfId="1892"/>
    <cellStyle name="Normale 3 2 2" xfId="1893"/>
    <cellStyle name="Normale 3 3" xfId="1894"/>
    <cellStyle name="Normale 3 3 2" xfId="1895"/>
    <cellStyle name="Normale 3 4" xfId="1896"/>
    <cellStyle name="Normale 3_118_AO_Bilancio_2011 - 951" xfId="1897"/>
    <cellStyle name="Normale 4" xfId="1898"/>
    <cellStyle name="Normale 4 2" xfId="1899"/>
    <cellStyle name="Normale 4 2 2" xfId="1900"/>
    <cellStyle name="Normale 4 3" xfId="1901"/>
    <cellStyle name="Normale 4 7" xfId="1902"/>
    <cellStyle name="Normale 4_conto_economico_anno 2012_Generale" xfId="1903"/>
    <cellStyle name="Normale 5" xfId="1904"/>
    <cellStyle name="Normale 5 2" xfId="1905"/>
    <cellStyle name="Normale 5 2 2" xfId="1906"/>
    <cellStyle name="Normale 5 2 3" xfId="1907"/>
    <cellStyle name="Normale 5 2 4" xfId="1908"/>
    <cellStyle name="Normale 5 2 4 2" xfId="1909"/>
    <cellStyle name="Normale 5 2 5" xfId="1910"/>
    <cellStyle name="Normale 5 3" xfId="1911"/>
    <cellStyle name="Normale 5 3 2" xfId="1912"/>
    <cellStyle name="Normale 5 4" xfId="1913"/>
    <cellStyle name="Normale 5 4 2" xfId="1914"/>
    <cellStyle name="Normale 5 5" xfId="1915"/>
    <cellStyle name="Normale 5 6" xfId="1916"/>
    <cellStyle name="Normale 5 7" xfId="1917"/>
    <cellStyle name="Normale 5 8" xfId="1918"/>
    <cellStyle name="Normale 5 9" xfId="1919"/>
    <cellStyle name="Normale 6" xfId="1920"/>
    <cellStyle name="Normale 6 2" xfId="1921"/>
    <cellStyle name="Normale 6 2 2" xfId="1922"/>
    <cellStyle name="Normale 6 2 2 2" xfId="1923"/>
    <cellStyle name="Normale 6 2 3" xfId="1924"/>
    <cellStyle name="Normale 6 3" xfId="1925"/>
    <cellStyle name="Normale 6 4" xfId="1926"/>
    <cellStyle name="Normale 6 4 2" xfId="1927"/>
    <cellStyle name="Normale 6 5" xfId="1928"/>
    <cellStyle name="Normale 6 5 2" xfId="1929"/>
    <cellStyle name="Normale 6 6" xfId="1930"/>
    <cellStyle name="Normale 6 7" xfId="1931"/>
    <cellStyle name="Normale 7" xfId="1932"/>
    <cellStyle name="Normale 7 2" xfId="1933"/>
    <cellStyle name="Normale 7 2 2" xfId="1934"/>
    <cellStyle name="Normale 7 3" xfId="1935"/>
    <cellStyle name="Normale 8" xfId="1936"/>
    <cellStyle name="Normale 8 2" xfId="1937"/>
    <cellStyle name="Normale 8 3" xfId="1938"/>
    <cellStyle name="Normale 8 3 2" xfId="1939"/>
    <cellStyle name="Normale 8 4" xfId="1940"/>
    <cellStyle name="Normale 9" xfId="1941"/>
    <cellStyle name="Nota 2" xfId="1942"/>
    <cellStyle name="Nota 2 2" xfId="1943"/>
    <cellStyle name="Nota 2 2 2" xfId="1944"/>
    <cellStyle name="Nota 2 2 2 2" xfId="1945"/>
    <cellStyle name="Nota 2 2 3" xfId="1946"/>
    <cellStyle name="Nota 2 2 3 2" xfId="1947"/>
    <cellStyle name="Nota 2 2 4" xfId="1948"/>
    <cellStyle name="Nota 2 3" xfId="1949"/>
    <cellStyle name="Output 2" xfId="1950"/>
    <cellStyle name="Output 2 2" xfId="1951"/>
    <cellStyle name="Percentuale 2" xfId="4"/>
    <cellStyle name="Percentuale 2 10" xfId="1952"/>
    <cellStyle name="Percentuale 2 2" xfId="1953"/>
    <cellStyle name="Percentuale 2 2 2" xfId="1954"/>
    <cellStyle name="Percentuale 2 2 2 2" xfId="1955"/>
    <cellStyle name="Percentuale 2 2 2 2 2" xfId="1956"/>
    <cellStyle name="Percentuale 2 2 2 3" xfId="1957"/>
    <cellStyle name="Percentuale 2 2 2 3 2" xfId="1958"/>
    <cellStyle name="Percentuale 2 2 2 4" xfId="1959"/>
    <cellStyle name="Percentuale 2 2 3" xfId="1960"/>
    <cellStyle name="Percentuale 2 2 3 2" xfId="1961"/>
    <cellStyle name="Percentuale 2 2 3 3" xfId="1962"/>
    <cellStyle name="Percentuale 2 2 3 3 2" xfId="1963"/>
    <cellStyle name="Percentuale 2 2 4" xfId="1964"/>
    <cellStyle name="Percentuale 2 2 4 2" xfId="1965"/>
    <cellStyle name="Percentuale 2 2 4 2 2" xfId="1966"/>
    <cellStyle name="Percentuale 2 2 4 3" xfId="1967"/>
    <cellStyle name="Percentuale 2 2 4 3 2" xfId="1968"/>
    <cellStyle name="Percentuale 2 2 4 4" xfId="1969"/>
    <cellStyle name="Percentuale 2 2 5" xfId="1970"/>
    <cellStyle name="Percentuale 2 2 5 2" xfId="1971"/>
    <cellStyle name="Percentuale 2 2 6" xfId="1972"/>
    <cellStyle name="Percentuale 2 3" xfId="1973"/>
    <cellStyle name="Percentuale 2 3 2" xfId="1974"/>
    <cellStyle name="Percentuale 2 3 2 2" xfId="1975"/>
    <cellStyle name="Percentuale 2 3 2 2 2" xfId="1976"/>
    <cellStyle name="Percentuale 2 3 2 2 2 2" xfId="1977"/>
    <cellStyle name="Percentuale 2 3 2 2 3" xfId="1978"/>
    <cellStyle name="Percentuale 2 3 2 3" xfId="1979"/>
    <cellStyle name="Percentuale 2 3 2 3 2" xfId="1980"/>
    <cellStyle name="Percentuale 2 3 2 4" xfId="1981"/>
    <cellStyle name="Percentuale 2 3 2 4 2" xfId="1982"/>
    <cellStyle name="Percentuale 2 3 2 5" xfId="1983"/>
    <cellStyle name="Percentuale 2 3 2 5 2" xfId="1984"/>
    <cellStyle name="Percentuale 2 3 2 6" xfId="1985"/>
    <cellStyle name="Percentuale 2 3 3" xfId="1986"/>
    <cellStyle name="Percentuale 2 3 3 2" xfId="1987"/>
    <cellStyle name="Percentuale 2 3 3 2 2" xfId="1988"/>
    <cellStyle name="Percentuale 2 3 3 3" xfId="1989"/>
    <cellStyle name="Percentuale 2 3 3 3 2" xfId="1990"/>
    <cellStyle name="Percentuale 2 3 3 4" xfId="1991"/>
    <cellStyle name="Percentuale 2 3 3 4 2" xfId="1992"/>
    <cellStyle name="Percentuale 2 3 3 5" xfId="1993"/>
    <cellStyle name="Percentuale 2 3 4" xfId="1994"/>
    <cellStyle name="Percentuale 2 3 5" xfId="1995"/>
    <cellStyle name="Percentuale 2 3 5 2" xfId="1996"/>
    <cellStyle name="Percentuale 2 3 6" xfId="1997"/>
    <cellStyle name="Percentuale 2 3 6 2" xfId="1998"/>
    <cellStyle name="Percentuale 2 3 7" xfId="1999"/>
    <cellStyle name="Percentuale 2 4" xfId="2000"/>
    <cellStyle name="Percentuale 2 4 2" xfId="2001"/>
    <cellStyle name="Percentuale 2 4 3" xfId="2002"/>
    <cellStyle name="Percentuale 2 4 4" xfId="2003"/>
    <cellStyle name="Percentuale 2 4 5" xfId="2004"/>
    <cellStyle name="Percentuale 2 4 5 2" xfId="2005"/>
    <cellStyle name="Percentuale 2 5" xfId="2006"/>
    <cellStyle name="Percentuale 2 5 2" xfId="2007"/>
    <cellStyle name="Percentuale 2 5 2 2" xfId="2008"/>
    <cellStyle name="Percentuale 2 5 2 2 2" xfId="2009"/>
    <cellStyle name="Percentuale 2 5 2 3" xfId="2010"/>
    <cellStyle name="Percentuale 2 5 3" xfId="2011"/>
    <cellStyle name="Percentuale 2 5 3 2" xfId="2012"/>
    <cellStyle name="Percentuale 2 5 4" xfId="2013"/>
    <cellStyle name="Percentuale 2 5 4 2" xfId="2014"/>
    <cellStyle name="Percentuale 2 5 5" xfId="2015"/>
    <cellStyle name="Percentuale 2 5 5 2" xfId="2016"/>
    <cellStyle name="Percentuale 2 5 6" xfId="2017"/>
    <cellStyle name="Percentuale 2 6" xfId="2018"/>
    <cellStyle name="Percentuale 2 6 2" xfId="2019"/>
    <cellStyle name="Percentuale 2 6 2 2" xfId="2020"/>
    <cellStyle name="Percentuale 2 6 3" xfId="2021"/>
    <cellStyle name="Percentuale 2 7" xfId="2022"/>
    <cellStyle name="Percentuale 2 8" xfId="2023"/>
    <cellStyle name="Percentuale 2 8 2" xfId="2024"/>
    <cellStyle name="Percentuale 2 9" xfId="2025"/>
    <cellStyle name="Percentuale 2 9 2" xfId="2026"/>
    <cellStyle name="Percentuale 3" xfId="2027"/>
    <cellStyle name="Percentuale 3 2" xfId="2028"/>
    <cellStyle name="Percentuale 3 2 2" xfId="2029"/>
    <cellStyle name="Percentuale 3 2 2 2" xfId="2030"/>
    <cellStyle name="Percentuale 3 2 3" xfId="2031"/>
    <cellStyle name="Percentuale 3 3" xfId="2032"/>
    <cellStyle name="Percentuale 3 3 2" xfId="2033"/>
    <cellStyle name="Percentuale 3 3 3" xfId="2034"/>
    <cellStyle name="Percentuale 3 3 3 2" xfId="2035"/>
    <cellStyle name="Percentuale 3 4" xfId="2036"/>
    <cellStyle name="Percentuale 3 4 2" xfId="2037"/>
    <cellStyle name="Percentuale 3 4 2 2" xfId="2038"/>
    <cellStyle name="Percentuale 3 4 3" xfId="2039"/>
    <cellStyle name="Percentuale 3 4 3 2" xfId="2040"/>
    <cellStyle name="Percentuale 3 4 4" xfId="2041"/>
    <cellStyle name="Percentuale 3 5" xfId="2042"/>
    <cellStyle name="Percentuale 3 5 2" xfId="2043"/>
    <cellStyle name="Percentuale 3 6" xfId="2044"/>
    <cellStyle name="Percentuale 4" xfId="2045"/>
    <cellStyle name="Percentuale 4 2" xfId="2046"/>
    <cellStyle name="Percentuale 4 2 2" xfId="2047"/>
    <cellStyle name="Percentuale 4 2 2 2" xfId="2048"/>
    <cellStyle name="Percentuale 4 2 3" xfId="2049"/>
    <cellStyle name="Percentuale 4 2 3 2" xfId="2050"/>
    <cellStyle name="Percentuale 4 2 4" xfId="2051"/>
    <cellStyle name="Percentuale 4 3" xfId="2052"/>
    <cellStyle name="Percentuale 4 3 2" xfId="2053"/>
    <cellStyle name="Percentuale 4 3 2 2" xfId="2054"/>
    <cellStyle name="Percentuale 4 3 3" xfId="2055"/>
    <cellStyle name="Percentuale 4 3 3 2" xfId="2056"/>
    <cellStyle name="Percentuale 4 3 4" xfId="2057"/>
    <cellStyle name="Percentuale 4 4" xfId="2058"/>
    <cellStyle name="Percentuale 4 4 2" xfId="2059"/>
    <cellStyle name="Percentuale 4 5" xfId="2060"/>
    <cellStyle name="Percentuale 5" xfId="2061"/>
    <cellStyle name="Percentuale 5 2" xfId="2062"/>
    <cellStyle name="Percentuale 5 2 2" xfId="2063"/>
    <cellStyle name="Percentuale 5 3" xfId="2064"/>
    <cellStyle name="Percentuale 6" xfId="2065"/>
    <cellStyle name="Risultato 1" xfId="2066"/>
    <cellStyle name="SAS FM Client calculated data cell (data entry table)" xfId="2067"/>
    <cellStyle name="SAS FM Client calculated data cell (data entry table) 2" xfId="2068"/>
    <cellStyle name="SAS FM Client calculated data cell (data entry table) 3" xfId="2069"/>
    <cellStyle name="SAS FM Client calculated data cell (data entry table) 3 2" xfId="2070"/>
    <cellStyle name="SAS FM Client calculated data cell (data entry table) 4" xfId="2071"/>
    <cellStyle name="SAS FM Client calculated data cell (read only table)" xfId="2072"/>
    <cellStyle name="SAS FM Client calculated data cell (read only table) 2" xfId="2073"/>
    <cellStyle name="SAS FM Client calculated data cell (read only table) 3" xfId="2074"/>
    <cellStyle name="SAS FM Client calculated data cell (read only table) 3 2" xfId="2075"/>
    <cellStyle name="SAS FM Client calculated data cell (read only table) 4" xfId="2076"/>
    <cellStyle name="SAS FM Column drillable header" xfId="2077"/>
    <cellStyle name="SAS FM Column drillable header 2" xfId="2078"/>
    <cellStyle name="SAS FM Column header" xfId="2079"/>
    <cellStyle name="SAS FM Column header 2" xfId="2080"/>
    <cellStyle name="SAS FM Drill path" xfId="2081"/>
    <cellStyle name="SAS FM Drill path 2" xfId="2082"/>
    <cellStyle name="SAS FM Invalid data cell" xfId="2083"/>
    <cellStyle name="SAS FM Invalid data cell 2" xfId="2084"/>
    <cellStyle name="SAS FM Invalid data cell 3" xfId="2085"/>
    <cellStyle name="SAS FM Invalid data cell 3 2" xfId="2086"/>
    <cellStyle name="SAS FM Invalid data cell 4" xfId="2087"/>
    <cellStyle name="SAS FM No query data cell" xfId="2088"/>
    <cellStyle name="SAS FM No query data cell 2" xfId="2089"/>
    <cellStyle name="SAS FM No query data cell 3" xfId="2090"/>
    <cellStyle name="SAS FM No query data cell 3 2" xfId="2091"/>
    <cellStyle name="SAS FM No query data cell 4" xfId="2092"/>
    <cellStyle name="SAS FM Protected member data cell" xfId="2093"/>
    <cellStyle name="SAS FM Protected member data cell 2" xfId="2094"/>
    <cellStyle name="SAS FM Protected member data cell 3" xfId="2095"/>
    <cellStyle name="SAS FM Protected member data cell 3 2" xfId="2096"/>
    <cellStyle name="SAS FM Protected member data cell 4" xfId="2097"/>
    <cellStyle name="SAS FM Read-only data cell (data entry table)" xfId="2098"/>
    <cellStyle name="SAS FM Read-only data cell (data entry table) 2" xfId="2099"/>
    <cellStyle name="SAS FM Read-only data cell (data entry table) 3" xfId="2100"/>
    <cellStyle name="SAS FM Read-only data cell (data entry table) 3 2" xfId="2101"/>
    <cellStyle name="SAS FM Read-only data cell (data entry table) 4" xfId="2102"/>
    <cellStyle name="SAS FM Read-only data cell (read-only table)" xfId="2103"/>
    <cellStyle name="SAS FM Read-only data cell (read-only table) 2" xfId="2104"/>
    <cellStyle name="SAS FM Read-only data cell (read-only table) 3" xfId="2105"/>
    <cellStyle name="SAS FM Read-only data cell (read-only table) 3 2" xfId="2106"/>
    <cellStyle name="SAS FM Read-only data cell (read-only table) 4" xfId="2107"/>
    <cellStyle name="SAS FM Row drillable header" xfId="2108"/>
    <cellStyle name="SAS FM Row drillable header 2" xfId="2109"/>
    <cellStyle name="SAS FM Row drillable header 2 2" xfId="2110"/>
    <cellStyle name="SAS FM Row drillable header 2 2 2" xfId="2111"/>
    <cellStyle name="SAS FM Row drillable header 3" xfId="2112"/>
    <cellStyle name="SAS FM Row drillable header 3 2" xfId="2113"/>
    <cellStyle name="SAS FM Row drillable header 3 3" xfId="2114"/>
    <cellStyle name="SAS FM Row drillable header 4" xfId="2115"/>
    <cellStyle name="SAS FM Row drillable header 4 2" xfId="2116"/>
    <cellStyle name="SAS FM Row drillable header 4 3" xfId="2117"/>
    <cellStyle name="SAS FM Row drillable header 4 4" xfId="2118"/>
    <cellStyle name="SAS FM Row drillable header 5" xfId="2119"/>
    <cellStyle name="SAS FM Row drillable header 6" xfId="2120"/>
    <cellStyle name="SAS FM Row header" xfId="2121"/>
    <cellStyle name="SAS FM Row header 2" xfId="2122"/>
    <cellStyle name="SAS FM Row header 2 2" xfId="2123"/>
    <cellStyle name="SAS FM Row header 2 2 2" xfId="2124"/>
    <cellStyle name="SAS FM Row header 3" xfId="2125"/>
    <cellStyle name="SAS FM Row header 4" xfId="2126"/>
    <cellStyle name="SAS FM Row header 4 2" xfId="2127"/>
    <cellStyle name="SAS FM Row header 4 3" xfId="2128"/>
    <cellStyle name="SAS FM Row header 5" xfId="2129"/>
    <cellStyle name="SAS FM Row header 5 2" xfId="2130"/>
    <cellStyle name="SAS FM Row header 5 3" xfId="2131"/>
    <cellStyle name="SAS FM Row header 6" xfId="2132"/>
    <cellStyle name="SAS FM Slicers" xfId="2133"/>
    <cellStyle name="SAS FM Slicers 2" xfId="2134"/>
    <cellStyle name="SAS FM Supplemented member data cell" xfId="2135"/>
    <cellStyle name="SAS FM Supplemented member data cell 2" xfId="2136"/>
    <cellStyle name="SAS FM Supplemented member data cell 3" xfId="2137"/>
    <cellStyle name="SAS FM Supplemented member data cell 3 2" xfId="2138"/>
    <cellStyle name="SAS FM Supplemented member data cell 4" xfId="2139"/>
    <cellStyle name="SAS FM Writeable data cell" xfId="2140"/>
    <cellStyle name="SAS FM Writeable data cell 2" xfId="2141"/>
    <cellStyle name="SAS FM Writeable data cell 3" xfId="2142"/>
    <cellStyle name="SAS FM Writeable data cell 3 2" xfId="2143"/>
    <cellStyle name="SAS FM Writeable data cell 4" xfId="2144"/>
    <cellStyle name="Testo avviso 2" xfId="2145"/>
    <cellStyle name="Testo descrittivo 2" xfId="2146"/>
    <cellStyle name="Testo descrittivo 2 2" xfId="2147"/>
    <cellStyle name="Titolo 1 2" xfId="2148"/>
    <cellStyle name="Titolo 1 2 2" xfId="2149"/>
    <cellStyle name="Titolo 2 2" xfId="2150"/>
    <cellStyle name="Titolo 2 2 2" xfId="2151"/>
    <cellStyle name="Titolo 3 2" xfId="2152"/>
    <cellStyle name="Titolo 3 2 2" xfId="2153"/>
    <cellStyle name="Titolo 4 2" xfId="2154"/>
    <cellStyle name="Titolo 4 2 2" xfId="2155"/>
    <cellStyle name="Titolo 5" xfId="2156"/>
    <cellStyle name="Titolo 5 2" xfId="2157"/>
    <cellStyle name="Titolo 5 2 2" xfId="2158"/>
    <cellStyle name="Titolo 6" xfId="2159"/>
    <cellStyle name="Totale 2" xfId="2160"/>
    <cellStyle name="Totale 2 2" xfId="2161"/>
    <cellStyle name="Valore non valido 2" xfId="2162"/>
    <cellStyle name="Valore tabella pivot" xfId="2163"/>
    <cellStyle name="Valore valido 2" xfId="2164"/>
    <cellStyle name="Valuta 2" xfId="2165"/>
    <cellStyle name="Valuta 3" xfId="2166"/>
    <cellStyle name="Valuta 3 2" xfId="2167"/>
    <cellStyle name="Valuta 3 2 2" xfId="2168"/>
    <cellStyle name="Valuta 3 2 2 2" xfId="2169"/>
    <cellStyle name="Valuta 3 2 3" xfId="2170"/>
    <cellStyle name="Valuta 3 3" xfId="2171"/>
    <cellStyle name="Valuta 3 3 2" xfId="2172"/>
    <cellStyle name="Valuta 3 4" xfId="2173"/>
    <cellStyle name="Valuta 3 4 2" xfId="2174"/>
    <cellStyle name="Valuta 3 5" xfId="2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i/Ragioneria/angela/Bilancio/2019/BPE/BPE2019-V2/MODELLI%20DEFINITIVI%2004.09.2019/Copia%20di%20I_F01BL_704_2019_PREV.V2_sistem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Dettaglio_CE_San"/>
      <sheetName val="Dettaglio_CE_Ric"/>
      <sheetName val="NI-118"/>
      <sheetName val="NI-Ric"/>
      <sheetName val="NI-Ter"/>
      <sheetName val="ESTR_PREC"/>
      <sheetName val="NI-Soc"/>
      <sheetName val="Dettaglio_CE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2019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N10" t="str">
            <v>Preconsuntivo al  31/12/2018</v>
          </cell>
          <cell r="O10" t="str">
            <v>Preventivo al  31/12/2019</v>
          </cell>
          <cell r="R10" t="str">
            <v>Budget primo trimestre 2019</v>
          </cell>
        </row>
        <row r="11">
          <cell r="N11">
            <v>141828000</v>
          </cell>
          <cell r="O11">
            <v>141262913</v>
          </cell>
          <cell r="R11">
            <v>36016927</v>
          </cell>
        </row>
        <row r="31">
          <cell r="N31">
            <v>21514000</v>
          </cell>
          <cell r="O31">
            <v>21880780</v>
          </cell>
          <cell r="R31">
            <v>5088305</v>
          </cell>
        </row>
        <row r="94">
          <cell r="N94">
            <v>4000</v>
          </cell>
          <cell r="O94">
            <v>15000</v>
          </cell>
          <cell r="R94">
            <v>0</v>
          </cell>
        </row>
        <row r="356">
          <cell r="N356">
            <v>5430000</v>
          </cell>
          <cell r="O356">
            <v>5033000</v>
          </cell>
          <cell r="R356">
            <v>1258500</v>
          </cell>
        </row>
        <row r="371">
          <cell r="N371">
            <v>137405000</v>
          </cell>
          <cell r="O371">
            <v>136705234</v>
          </cell>
          <cell r="R371">
            <v>34869008</v>
          </cell>
        </row>
        <row r="375">
          <cell r="N375">
            <v>35346000</v>
          </cell>
          <cell r="O375">
            <v>34780128</v>
          </cell>
          <cell r="R375">
            <v>9309628</v>
          </cell>
        </row>
        <row r="377">
          <cell r="N377">
            <v>34450000</v>
          </cell>
          <cell r="O377">
            <v>33901128</v>
          </cell>
          <cell r="R377">
            <v>9070628</v>
          </cell>
        </row>
        <row r="382">
          <cell r="N382">
            <v>17815000</v>
          </cell>
          <cell r="O382">
            <v>18107605</v>
          </cell>
          <cell r="R382">
            <v>4707605</v>
          </cell>
        </row>
        <row r="383">
          <cell r="N383">
            <v>0</v>
          </cell>
          <cell r="O383">
            <v>0</v>
          </cell>
        </row>
        <row r="384">
          <cell r="N384">
            <v>967000</v>
          </cell>
          <cell r="O384">
            <v>950000</v>
          </cell>
          <cell r="R384">
            <v>248000</v>
          </cell>
        </row>
        <row r="385">
          <cell r="N385">
            <v>660000</v>
          </cell>
          <cell r="O385">
            <v>610523</v>
          </cell>
          <cell r="R385">
            <v>157523</v>
          </cell>
        </row>
        <row r="386">
          <cell r="N386">
            <v>0</v>
          </cell>
          <cell r="O386">
            <v>0</v>
          </cell>
        </row>
        <row r="387">
          <cell r="N387">
            <v>0</v>
          </cell>
          <cell r="O387">
            <v>0</v>
          </cell>
        </row>
        <row r="388">
          <cell r="N388">
            <v>0</v>
          </cell>
          <cell r="O388">
            <v>0</v>
          </cell>
        </row>
        <row r="389">
          <cell r="N389">
            <v>86000</v>
          </cell>
          <cell r="O389">
            <v>92000</v>
          </cell>
          <cell r="R389">
            <v>25000</v>
          </cell>
        </row>
        <row r="390">
          <cell r="N390">
            <v>0</v>
          </cell>
          <cell r="O390">
            <v>0</v>
          </cell>
        </row>
        <row r="391">
          <cell r="N391">
            <v>0</v>
          </cell>
          <cell r="O391">
            <v>0</v>
          </cell>
        </row>
        <row r="392">
          <cell r="N392">
            <v>0</v>
          </cell>
          <cell r="O392">
            <v>0</v>
          </cell>
        </row>
        <row r="393">
          <cell r="N393">
            <v>7000</v>
          </cell>
          <cell r="O393">
            <v>6000</v>
          </cell>
          <cell r="R393">
            <v>1000</v>
          </cell>
        </row>
        <row r="394">
          <cell r="N394">
            <v>0</v>
          </cell>
          <cell r="O394">
            <v>0</v>
          </cell>
        </row>
        <row r="395">
          <cell r="N395">
            <v>0</v>
          </cell>
          <cell r="O395">
            <v>0</v>
          </cell>
        </row>
        <row r="396">
          <cell r="N396">
            <v>172000</v>
          </cell>
          <cell r="O396">
            <v>170000</v>
          </cell>
          <cell r="R396">
            <v>46000</v>
          </cell>
        </row>
        <row r="397">
          <cell r="N397">
            <v>0</v>
          </cell>
          <cell r="O397">
            <v>0</v>
          </cell>
        </row>
        <row r="398">
          <cell r="N398">
            <v>0</v>
          </cell>
          <cell r="O398">
            <v>0</v>
          </cell>
        </row>
        <row r="399">
          <cell r="N399">
            <v>664000</v>
          </cell>
          <cell r="O399">
            <v>640000</v>
          </cell>
          <cell r="R399">
            <v>172000</v>
          </cell>
        </row>
        <row r="400">
          <cell r="N400">
            <v>45000</v>
          </cell>
          <cell r="O400">
            <v>45000</v>
          </cell>
          <cell r="R400">
            <v>12000</v>
          </cell>
        </row>
        <row r="401">
          <cell r="N401">
            <v>0</v>
          </cell>
          <cell r="O401">
            <v>0</v>
          </cell>
        </row>
        <row r="402">
          <cell r="N402">
            <v>0</v>
          </cell>
          <cell r="O402">
            <v>0</v>
          </cell>
        </row>
        <row r="403">
          <cell r="O403">
            <v>0</v>
          </cell>
          <cell r="R403">
            <v>0</v>
          </cell>
        </row>
        <row r="408">
          <cell r="N408">
            <v>439000</v>
          </cell>
          <cell r="O408">
            <v>395000</v>
          </cell>
          <cell r="R408">
            <v>111000</v>
          </cell>
        </row>
        <row r="409">
          <cell r="N409">
            <v>465000</v>
          </cell>
          <cell r="O409">
            <v>400000</v>
          </cell>
          <cell r="R409">
            <v>112000</v>
          </cell>
        </row>
        <row r="410">
          <cell r="N410">
            <v>78000</v>
          </cell>
          <cell r="O410">
            <v>72000</v>
          </cell>
          <cell r="R410">
            <v>19000</v>
          </cell>
        </row>
        <row r="411">
          <cell r="N411">
            <v>0</v>
          </cell>
        </row>
        <row r="420">
          <cell r="N420">
            <v>74000</v>
          </cell>
          <cell r="O420">
            <v>67000</v>
          </cell>
          <cell r="R420">
            <v>19000</v>
          </cell>
        </row>
        <row r="426">
          <cell r="N426">
            <v>23000</v>
          </cell>
          <cell r="O426">
            <v>23000</v>
          </cell>
          <cell r="R426">
            <v>7000</v>
          </cell>
        </row>
        <row r="427">
          <cell r="N427">
            <v>8969000</v>
          </cell>
          <cell r="O427">
            <v>8588000</v>
          </cell>
          <cell r="R427">
            <v>2399000</v>
          </cell>
        </row>
        <row r="447">
          <cell r="N447">
            <v>896000</v>
          </cell>
          <cell r="O447">
            <v>879000</v>
          </cell>
          <cell r="R447">
            <v>239000</v>
          </cell>
        </row>
        <row r="468">
          <cell r="N468">
            <v>30311000</v>
          </cell>
          <cell r="O468">
            <v>30894264</v>
          </cell>
          <cell r="R468">
            <v>7850625</v>
          </cell>
        </row>
        <row r="844">
          <cell r="N844">
            <v>1094000</v>
          </cell>
          <cell r="O844">
            <v>1112003</v>
          </cell>
          <cell r="R844">
            <v>261245</v>
          </cell>
        </row>
        <row r="857">
          <cell r="N857">
            <v>0</v>
          </cell>
          <cell r="O857">
            <v>0</v>
          </cell>
        </row>
        <row r="862">
          <cell r="N862">
            <v>0</v>
          </cell>
          <cell r="O862">
            <v>0</v>
          </cell>
        </row>
        <row r="876">
          <cell r="N876">
            <v>4380000</v>
          </cell>
          <cell r="O876">
            <v>4296000</v>
          </cell>
          <cell r="R876">
            <v>1078000</v>
          </cell>
        </row>
        <row r="909">
          <cell r="N909">
            <v>17722000</v>
          </cell>
          <cell r="O909">
            <v>18099029</v>
          </cell>
          <cell r="R909">
            <v>4542072</v>
          </cell>
        </row>
        <row r="938">
          <cell r="N938">
            <v>655000</v>
          </cell>
          <cell r="O938">
            <v>667000</v>
          </cell>
          <cell r="R938">
            <v>167250</v>
          </cell>
        </row>
        <row r="947">
          <cell r="N947">
            <v>0</v>
          </cell>
          <cell r="O947">
            <v>0</v>
          </cell>
        </row>
        <row r="948">
          <cell r="N948">
            <v>0</v>
          </cell>
          <cell r="O948">
            <v>0</v>
          </cell>
        </row>
        <row r="950">
          <cell r="N950">
            <v>155000</v>
          </cell>
          <cell r="O950">
            <v>36000</v>
          </cell>
          <cell r="R950">
            <v>9000</v>
          </cell>
        </row>
        <row r="951">
          <cell r="N951">
            <v>159000</v>
          </cell>
          <cell r="O951">
            <v>119000</v>
          </cell>
          <cell r="R951">
            <v>29750</v>
          </cell>
        </row>
        <row r="971">
          <cell r="N971">
            <v>2818000</v>
          </cell>
          <cell r="O971">
            <v>2773000</v>
          </cell>
          <cell r="R971">
            <v>693250</v>
          </cell>
        </row>
        <row r="984">
          <cell r="N984">
            <v>312000</v>
          </cell>
          <cell r="O984">
            <v>270000</v>
          </cell>
          <cell r="R984">
            <v>67500</v>
          </cell>
        </row>
        <row r="999">
          <cell r="N999">
            <v>58449000</v>
          </cell>
          <cell r="O999">
            <v>58906442</v>
          </cell>
          <cell r="R999">
            <v>14706000</v>
          </cell>
        </row>
        <row r="1334">
          <cell r="N1334">
            <v>1539000</v>
          </cell>
          <cell r="O1334">
            <v>1420464</v>
          </cell>
          <cell r="R1334">
            <v>356505</v>
          </cell>
        </row>
        <row r="1557">
          <cell r="N1557">
            <v>0</v>
          </cell>
          <cell r="O1557">
            <v>0</v>
          </cell>
          <cell r="R1557">
            <v>0</v>
          </cell>
        </row>
        <row r="1679">
          <cell r="N1679">
            <v>4432000</v>
          </cell>
          <cell r="O1679">
            <v>4557679</v>
          </cell>
          <cell r="R1679">
            <v>1147919</v>
          </cell>
        </row>
        <row r="1696">
          <cell r="N1696">
            <v>136068000</v>
          </cell>
          <cell r="O1696">
            <v>136002882</v>
          </cell>
          <cell r="R1696">
            <v>34701427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21514000</v>
          </cell>
          <cell r="D37">
            <v>21880780</v>
          </cell>
          <cell r="E37">
            <v>366780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I66"/>
  <sheetViews>
    <sheetView showGridLines="0" tabSelected="1" zoomScale="90" zoomScaleNormal="90" workbookViewId="0">
      <selection sqref="A1:I1"/>
    </sheetView>
  </sheetViews>
  <sheetFormatPr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6384" width="9.140625" style="2"/>
  </cols>
  <sheetData>
    <row r="1" spans="1:9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2019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3" t="str">
        <f>[1]Info!$B$2</f>
        <v>704</v>
      </c>
      <c r="B2" s="4" t="str">
        <f>[1]Info!$C$2</f>
        <v>ASST CENTRO SPECIALISTICO ORTOPEDICO TRAUMATOLOGICO GAETANO PINI/CTO</v>
      </c>
    </row>
    <row r="4" spans="1:9" ht="50.1" customHeight="1" x14ac:dyDescent="0.3">
      <c r="A4" s="5" t="s">
        <v>0</v>
      </c>
      <c r="C4" s="6" t="str">
        <f>+'[1]NI-San'!N10</f>
        <v>Preconsuntivo al  31/12/2018</v>
      </c>
      <c r="D4" s="7" t="str">
        <f>+'[1]NI-San'!O10</f>
        <v>Preventivo al  31/12/2019</v>
      </c>
      <c r="E4" s="7" t="str">
        <f>'[1]NI-San'!R10</f>
        <v>Budget primo trimestre 2019</v>
      </c>
      <c r="F4" s="8"/>
      <c r="G4" s="9" t="str">
        <f>+C4</f>
        <v>Preconsuntivo al  31/12/2018</v>
      </c>
      <c r="H4" s="9" t="str">
        <f>+D4</f>
        <v>Preventivo al  31/12/2019</v>
      </c>
      <c r="I4" s="9" t="str">
        <f>E4</f>
        <v>Budget primo trimestre 2019</v>
      </c>
    </row>
    <row r="6" spans="1:9" x14ac:dyDescent="0.3">
      <c r="A6" s="10" t="s">
        <v>1</v>
      </c>
      <c r="B6" s="11" t="s">
        <v>2</v>
      </c>
      <c r="C6" s="12">
        <f>+'[1]NI-San'!$N$999+'[1]NI-San'!$N$857+'[1]NI-San'!$N$862+'[1]NI-San'!$N$865+'[1]NI-San'!$N$947+'[1]NI-San'!$N$948+'[1]NI-San'!$N$950+'[1]NI-San'!$N$951</f>
        <v>58763000</v>
      </c>
      <c r="D6" s="12">
        <f>+'[1]NI-San'!$O$999+'[1]NI-San'!$O$857+'[1]NI-San'!$O$862+'[1]NI-San'!$O$865+'[1]NI-San'!$O$947+'[1]NI-San'!$O$948+'[1]NI-San'!$O$950+'[1]NI-San'!$O$951</f>
        <v>59061442</v>
      </c>
      <c r="E6" s="12">
        <f>+'[1]NI-San'!$R$999+'[1]NI-San'!$R$857+'[1]NI-San'!$R$862+'[1]NI-San'!$R$865+'[1]NI-San'!$R$947+'[1]NI-San'!$R$948+'[1]NI-San'!$R$950+'[1]NI-San'!$R$951</f>
        <v>14744750</v>
      </c>
      <c r="F6" s="13"/>
      <c r="G6" s="14">
        <f>IF(C7=0,0,+C6/C7)</f>
        <v>0.51151636490250696</v>
      </c>
      <c r="H6" s="14">
        <f>IF(D7=0,0,+D6/D7)</f>
        <v>0.5165687660394469</v>
      </c>
      <c r="I6" s="14">
        <f>+E6/E7</f>
        <v>0.4969561635102141</v>
      </c>
    </row>
    <row r="7" spans="1:9" x14ac:dyDescent="0.3">
      <c r="A7" s="10"/>
      <c r="B7" s="15" t="s">
        <v>3</v>
      </c>
      <c r="C7" s="16">
        <f>+'[1]NI-San'!$N$11-'[1]NI-San'!$N$31-'[1]NI-San'!$N$356-'[1]NI-San'!$N$94</f>
        <v>114880000</v>
      </c>
      <c r="D7" s="16">
        <f>+'[1]NI-San'!$O$11-'[1]NI-San'!$O$31-'[1]NI-San'!$O$356-'[1]NI-San'!$O$94</f>
        <v>114334133</v>
      </c>
      <c r="E7" s="16">
        <f>+'[1]NI-San'!$R$11-'[1]NI-San'!$R$31-'[1]NI-San'!$R$356-'[1]NI-San'!$R$94</f>
        <v>29670122</v>
      </c>
      <c r="F7" s="17"/>
      <c r="G7" s="18"/>
      <c r="H7" s="18"/>
      <c r="I7" s="18"/>
    </row>
    <row r="8" spans="1:9" ht="17.25" x14ac:dyDescent="0.3">
      <c r="B8" s="19"/>
      <c r="C8" s="20"/>
      <c r="D8" s="20"/>
      <c r="E8" s="20"/>
      <c r="G8" s="21"/>
      <c r="H8" s="21"/>
      <c r="I8" s="21"/>
    </row>
    <row r="9" spans="1:9" x14ac:dyDescent="0.3">
      <c r="A9" s="10" t="s">
        <v>4</v>
      </c>
      <c r="B9" s="11" t="s">
        <v>5</v>
      </c>
      <c r="C9" s="22">
        <f>+'[1]NI-San'!$N$375+'[1]NI-San'!$N$468+'[1]NI-San'!$N$971+'[1]NI-San'!$N$984+'[1]NI-San'!$N$1334</f>
        <v>70326000</v>
      </c>
      <c r="D9" s="22">
        <f>+'[1]NI-San'!$O$375+'[1]NI-San'!$O$468+'[1]NI-San'!$O$971+'[1]NI-San'!$O$984+'[1]NI-San'!$O$1334</f>
        <v>70137856</v>
      </c>
      <c r="E9" s="22">
        <f>+'[1]NI-San'!$R$375+'[1]NI-San'!$R$468+'[1]NI-San'!$R$971+'[1]NI-San'!$R$984+'[1]NI-San'!$R$1334</f>
        <v>18277508</v>
      </c>
      <c r="F9" s="13"/>
      <c r="G9" s="14">
        <f>IF(C10=0,0,+C9/C10)</f>
        <v>0.61216922005571028</v>
      </c>
      <c r="H9" s="14">
        <f>IF(D10=0,0,+D9/D10)</f>
        <v>0.61344634502104456</v>
      </c>
      <c r="I9" s="14">
        <f>+E9/E10</f>
        <v>0.61602402578594051</v>
      </c>
    </row>
    <row r="10" spans="1:9" x14ac:dyDescent="0.3">
      <c r="A10" s="10"/>
      <c r="B10" s="15" t="s">
        <v>3</v>
      </c>
      <c r="C10" s="16">
        <f>+C7</f>
        <v>114880000</v>
      </c>
      <c r="D10" s="16">
        <f>+D7</f>
        <v>114334133</v>
      </c>
      <c r="E10" s="16">
        <f>+E7</f>
        <v>29670122</v>
      </c>
      <c r="F10" s="17"/>
      <c r="G10" s="18"/>
      <c r="H10" s="18"/>
      <c r="I10" s="18"/>
    </row>
    <row r="11" spans="1:9" x14ac:dyDescent="0.3">
      <c r="B11" s="19"/>
      <c r="C11" s="20"/>
      <c r="D11" s="20"/>
      <c r="E11" s="20"/>
      <c r="G11" s="23"/>
      <c r="H11" s="23"/>
      <c r="I11" s="23"/>
    </row>
    <row r="12" spans="1:9" x14ac:dyDescent="0.3">
      <c r="A12" s="10" t="s">
        <v>6</v>
      </c>
      <c r="B12" s="24" t="s">
        <v>7</v>
      </c>
      <c r="C12" s="25">
        <f>+'[1]NI-San'!N377</f>
        <v>34450000</v>
      </c>
      <c r="D12" s="25">
        <f>+'[1]NI-San'!O377</f>
        <v>33901128</v>
      </c>
      <c r="E12" s="25">
        <f>+'[1]NI-San'!R377</f>
        <v>9070628</v>
      </c>
      <c r="F12" s="26"/>
      <c r="G12" s="14">
        <f>IF(C13=0,0,+C12/C13)</f>
        <v>0.29987813370473537</v>
      </c>
      <c r="H12" s="14">
        <f>IF(D13=0,0,+D12/D13)</f>
        <v>0.2965092497793288</v>
      </c>
      <c r="I12" s="27">
        <f>+E12/E13</f>
        <v>0.30571589830335044</v>
      </c>
    </row>
    <row r="13" spans="1:9" x14ac:dyDescent="0.3">
      <c r="A13" s="10"/>
      <c r="B13" s="28" t="s">
        <v>3</v>
      </c>
      <c r="C13" s="29">
        <f>+C10</f>
        <v>114880000</v>
      </c>
      <c r="D13" s="29">
        <f>+D10</f>
        <v>114334133</v>
      </c>
      <c r="E13" s="29">
        <f>+E10</f>
        <v>29670122</v>
      </c>
      <c r="F13" s="30"/>
      <c r="G13" s="31"/>
      <c r="H13" s="32"/>
      <c r="I13" s="32"/>
    </row>
    <row r="14" spans="1:9" x14ac:dyDescent="0.3">
      <c r="A14" s="5"/>
      <c r="B14" s="19"/>
      <c r="C14" s="20"/>
      <c r="D14" s="20"/>
      <c r="E14" s="20"/>
      <c r="G14" s="33"/>
      <c r="H14" s="33"/>
      <c r="I14" s="33"/>
    </row>
    <row r="15" spans="1:9" ht="16.5" customHeight="1" x14ac:dyDescent="0.3">
      <c r="A15" s="10" t="s">
        <v>8</v>
      </c>
      <c r="B15" s="34" t="s">
        <v>9</v>
      </c>
      <c r="C15" s="35">
        <f>SUM('[1]NI-San'!N380:N403)</f>
        <v>20416000</v>
      </c>
      <c r="D15" s="35">
        <f>SUM('[1]NI-San'!O380:O403)</f>
        <v>20621128</v>
      </c>
      <c r="E15" s="35">
        <f>SUM('[1]NI-San'!R380:R403)</f>
        <v>5369128</v>
      </c>
      <c r="F15" s="36"/>
      <c r="G15" s="14">
        <f>IF(C16=0,0,+C15/C16)</f>
        <v>0.17771587743732589</v>
      </c>
      <c r="H15" s="14">
        <f>IF(D16=0,0,+D15/D16)</f>
        <v>0.18035845865906028</v>
      </c>
      <c r="I15" s="37">
        <f>+E15/E16</f>
        <v>0.18096076585057519</v>
      </c>
    </row>
    <row r="16" spans="1:9" ht="16.5" customHeight="1" x14ac:dyDescent="0.3">
      <c r="A16" s="10"/>
      <c r="B16" s="38" t="s">
        <v>3</v>
      </c>
      <c r="C16" s="39">
        <f>+C13</f>
        <v>114880000</v>
      </c>
      <c r="D16" s="39">
        <f>+D13</f>
        <v>114334133</v>
      </c>
      <c r="E16" s="39">
        <f>+E13</f>
        <v>29670122</v>
      </c>
      <c r="F16" s="40"/>
      <c r="G16" s="41"/>
      <c r="H16" s="42"/>
      <c r="I16" s="42"/>
    </row>
    <row r="17" spans="1:9" x14ac:dyDescent="0.3">
      <c r="A17" s="43"/>
      <c r="B17" s="43"/>
      <c r="C17" s="44"/>
      <c r="D17" s="44"/>
      <c r="E17" s="44"/>
      <c r="F17" s="43"/>
      <c r="G17" s="33"/>
      <c r="H17" s="33"/>
      <c r="I17" s="33"/>
    </row>
    <row r="18" spans="1:9" ht="16.5" customHeight="1" x14ac:dyDescent="0.3">
      <c r="A18" s="10" t="s">
        <v>10</v>
      </c>
      <c r="B18" s="34" t="s">
        <v>11</v>
      </c>
      <c r="C18" s="35">
        <f>+'[1]NI-San'!N408+'[1]NI-San'!N409+'[1]NI-San'!N410</f>
        <v>982000</v>
      </c>
      <c r="D18" s="35">
        <f>+'[1]NI-San'!O408+'[1]NI-San'!O409+'[1]NI-San'!O410</f>
        <v>867000</v>
      </c>
      <c r="E18" s="35">
        <f>+'[1]NI-San'!R408+'[1]NI-San'!R409+'[1]NI-San'!R410</f>
        <v>242000</v>
      </c>
      <c r="F18" s="36"/>
      <c r="G18" s="14">
        <f>IF(C19=0,0,+C18/C19)</f>
        <v>8.548050139275766E-3</v>
      </c>
      <c r="H18" s="14">
        <f>IF(D19=0,0,+D18/D19)</f>
        <v>7.5830373419633135E-3</v>
      </c>
      <c r="I18" s="37">
        <f>+E18/E19</f>
        <v>8.1563533847282457E-3</v>
      </c>
    </row>
    <row r="19" spans="1:9" ht="16.5" customHeight="1" x14ac:dyDescent="0.3">
      <c r="A19" s="10"/>
      <c r="B19" s="38" t="s">
        <v>3</v>
      </c>
      <c r="C19" s="39">
        <f>+C16</f>
        <v>114880000</v>
      </c>
      <c r="D19" s="39">
        <f>+D16</f>
        <v>114334133</v>
      </c>
      <c r="E19" s="39">
        <f>+E16</f>
        <v>29670122</v>
      </c>
      <c r="F19" s="40"/>
      <c r="G19" s="41"/>
      <c r="H19" s="42"/>
      <c r="I19" s="42"/>
    </row>
    <row r="20" spans="1:9" x14ac:dyDescent="0.3">
      <c r="A20" s="43"/>
      <c r="B20" s="43"/>
      <c r="C20" s="44"/>
      <c r="D20" s="44"/>
      <c r="E20" s="44"/>
      <c r="F20" s="43"/>
      <c r="G20" s="33"/>
      <c r="H20" s="33"/>
      <c r="I20" s="33"/>
    </row>
    <row r="21" spans="1:9" ht="16.5" customHeight="1" x14ac:dyDescent="0.3">
      <c r="A21" s="10" t="s">
        <v>12</v>
      </c>
      <c r="B21" s="34" t="s">
        <v>13</v>
      </c>
      <c r="C21" s="35">
        <f>+'[1]NI-San'!N420+'[1]NI-San'!N411</f>
        <v>74000</v>
      </c>
      <c r="D21" s="35">
        <f>+'[1]NI-San'!O420+'[1]NI-San'!O411</f>
        <v>67000</v>
      </c>
      <c r="E21" s="35">
        <f>+'[1]NI-San'!R420+'[1]NI-San'!R411</f>
        <v>19000</v>
      </c>
      <c r="F21" s="36"/>
      <c r="G21" s="14">
        <f>IF(C22=0,0,+C21/C22)</f>
        <v>6.4415041782729806E-4</v>
      </c>
      <c r="H21" s="14">
        <f>IF(D22=0,0,+D21/D22)</f>
        <v>5.8600173230858362E-4</v>
      </c>
      <c r="I21" s="37">
        <f>+E21/E22</f>
        <v>6.4037485251998622E-4</v>
      </c>
    </row>
    <row r="22" spans="1:9" ht="16.5" customHeight="1" x14ac:dyDescent="0.3">
      <c r="A22" s="10"/>
      <c r="B22" s="38" t="s">
        <v>3</v>
      </c>
      <c r="C22" s="39">
        <f>+C19</f>
        <v>114880000</v>
      </c>
      <c r="D22" s="39">
        <f>+D19</f>
        <v>114334133</v>
      </c>
      <c r="E22" s="39">
        <f>+E19</f>
        <v>29670122</v>
      </c>
      <c r="F22" s="40"/>
      <c r="G22" s="41"/>
      <c r="H22" s="42"/>
      <c r="I22" s="42"/>
    </row>
    <row r="23" spans="1:9" x14ac:dyDescent="0.3">
      <c r="A23" s="43"/>
      <c r="B23" s="43"/>
      <c r="C23" s="44"/>
      <c r="D23" s="44"/>
      <c r="E23" s="44"/>
      <c r="F23" s="43"/>
      <c r="G23" s="33"/>
      <c r="H23" s="33"/>
      <c r="I23" s="33"/>
    </row>
    <row r="24" spans="1:9" ht="16.5" customHeight="1" x14ac:dyDescent="0.3">
      <c r="A24" s="10" t="s">
        <v>14</v>
      </c>
      <c r="B24" s="34" t="s">
        <v>15</v>
      </c>
      <c r="C24" s="35">
        <f>+'[1]NI-San'!N424+'[1]NI-San'!N425+'[1]NI-San'!N426+'[1]NI-San'!N427</f>
        <v>8992000</v>
      </c>
      <c r="D24" s="35">
        <f>+'[1]NI-San'!O424+'[1]NI-San'!O425+'[1]NI-San'!O426+'[1]NI-San'!O427</f>
        <v>8611000</v>
      </c>
      <c r="E24" s="35">
        <f>+'[1]NI-San'!R424+'[1]NI-San'!R425+'[1]NI-San'!R426+'[1]NI-San'!R427</f>
        <v>2406000</v>
      </c>
      <c r="F24" s="36"/>
      <c r="G24" s="14">
        <f>IF(C25=0,0,+C24/C25)</f>
        <v>7.8272980501392753E-2</v>
      </c>
      <c r="H24" s="14">
        <f>IF(D25=0,0,+D24/D25)</f>
        <v>7.5314342043421106E-2</v>
      </c>
      <c r="I24" s="37">
        <f>+E24/E25</f>
        <v>8.1091678692794045E-2</v>
      </c>
    </row>
    <row r="25" spans="1:9" ht="16.5" customHeight="1" x14ac:dyDescent="0.3">
      <c r="A25" s="10"/>
      <c r="B25" s="38" t="s">
        <v>3</v>
      </c>
      <c r="C25" s="39">
        <f>+C22</f>
        <v>114880000</v>
      </c>
      <c r="D25" s="39">
        <f>+D22</f>
        <v>114334133</v>
      </c>
      <c r="E25" s="39">
        <f>+E22</f>
        <v>29670122</v>
      </c>
      <c r="F25" s="40"/>
      <c r="G25" s="41"/>
      <c r="H25" s="42"/>
      <c r="I25" s="42"/>
    </row>
    <row r="26" spans="1:9" ht="16.5" customHeight="1" x14ac:dyDescent="0.3">
      <c r="A26" s="45"/>
      <c r="B26" s="46"/>
      <c r="C26" s="47"/>
      <c r="D26" s="47"/>
      <c r="E26" s="47"/>
      <c r="F26" s="48"/>
      <c r="G26" s="33"/>
      <c r="H26" s="33"/>
      <c r="I26" s="33"/>
    </row>
    <row r="27" spans="1:9" x14ac:dyDescent="0.3">
      <c r="A27" s="10" t="s">
        <v>16</v>
      </c>
      <c r="B27" s="24" t="s">
        <v>17</v>
      </c>
      <c r="C27" s="25">
        <f>+'[1]NI-San'!N447</f>
        <v>896000</v>
      </c>
      <c r="D27" s="25">
        <f>+'[1]NI-San'!O447</f>
        <v>879000</v>
      </c>
      <c r="E27" s="25">
        <f>+'[1]NI-San'!R447</f>
        <v>239000</v>
      </c>
      <c r="F27" s="26"/>
      <c r="G27" s="14">
        <f>IF(C28=0,0,+C27/C28)</f>
        <v>7.7994428969359328E-3</v>
      </c>
      <c r="H27" s="14">
        <f>IF(D28=0,0,+D27/D28)</f>
        <v>7.6879928761081351E-3</v>
      </c>
      <c r="I27" s="27">
        <f>+E27/E28</f>
        <v>8.0552415659093015E-3</v>
      </c>
    </row>
    <row r="28" spans="1:9" x14ac:dyDescent="0.3">
      <c r="A28" s="10"/>
      <c r="B28" s="28" t="s">
        <v>3</v>
      </c>
      <c r="C28" s="29">
        <f>+C25</f>
        <v>114880000</v>
      </c>
      <c r="D28" s="29">
        <f>+D25</f>
        <v>114334133</v>
      </c>
      <c r="E28" s="29">
        <f>+E25</f>
        <v>29670122</v>
      </c>
      <c r="F28" s="30"/>
      <c r="G28" s="31"/>
      <c r="H28" s="32"/>
      <c r="I28" s="32"/>
    </row>
    <row r="29" spans="1:9" x14ac:dyDescent="0.3">
      <c r="A29" s="5"/>
      <c r="B29" s="19"/>
      <c r="C29" s="20"/>
      <c r="D29" s="20"/>
      <c r="E29" s="20"/>
      <c r="G29" s="33"/>
      <c r="H29" s="33"/>
      <c r="I29" s="33"/>
    </row>
    <row r="30" spans="1:9" ht="49.5" x14ac:dyDescent="0.3">
      <c r="A30" s="10" t="s">
        <v>18</v>
      </c>
      <c r="B30" s="24" t="s">
        <v>19</v>
      </c>
      <c r="C30" s="49">
        <f>+'[1]NI-San'!N844</f>
        <v>1094000</v>
      </c>
      <c r="D30" s="49">
        <f>+'[1]NI-San'!O844</f>
        <v>1112003</v>
      </c>
      <c r="E30" s="49">
        <f>+'[1]NI-San'!R844</f>
        <v>261245</v>
      </c>
      <c r="F30" s="26"/>
      <c r="G30" s="14">
        <f>IF(C31=0,0,+C30/C31)</f>
        <v>9.5229805013927575E-3</v>
      </c>
      <c r="H30" s="14">
        <f>IF(D31=0,0,+D30/D31)</f>
        <v>9.7259057363036118E-3</v>
      </c>
      <c r="I30" s="27">
        <f>+E30/E31</f>
        <v>8.8049857024517803E-3</v>
      </c>
    </row>
    <row r="31" spans="1:9" x14ac:dyDescent="0.3">
      <c r="A31" s="10"/>
      <c r="B31" s="28" t="s">
        <v>3</v>
      </c>
      <c r="C31" s="29">
        <f>+C28</f>
        <v>114880000</v>
      </c>
      <c r="D31" s="29">
        <f>+D28</f>
        <v>114334133</v>
      </c>
      <c r="E31" s="29">
        <f>+E28</f>
        <v>29670122</v>
      </c>
      <c r="F31" s="30"/>
      <c r="G31" s="31"/>
      <c r="H31" s="32"/>
      <c r="I31" s="32"/>
    </row>
    <row r="32" spans="1:9" x14ac:dyDescent="0.3">
      <c r="A32" s="5"/>
      <c r="B32" s="19"/>
      <c r="C32" s="20"/>
      <c r="D32" s="20"/>
      <c r="E32" s="20"/>
      <c r="G32" s="33"/>
      <c r="H32" s="33"/>
      <c r="I32" s="33"/>
    </row>
    <row r="33" spans="1:9" ht="33" x14ac:dyDescent="0.3">
      <c r="A33" s="10" t="s">
        <v>20</v>
      </c>
      <c r="B33" s="24" t="s">
        <v>21</v>
      </c>
      <c r="C33" s="49">
        <f>+'[1]NI-San'!N876</f>
        <v>4380000</v>
      </c>
      <c r="D33" s="49">
        <f>+'[1]NI-San'!O876</f>
        <v>4296000</v>
      </c>
      <c r="E33" s="49">
        <f>+'[1]NI-San'!R876</f>
        <v>1078000</v>
      </c>
      <c r="F33" s="26"/>
      <c r="G33" s="14">
        <f>IF(C34=0,0,+C33/C34)</f>
        <v>3.8126740947075209E-2</v>
      </c>
      <c r="H33" s="14">
        <f>IF(D34=0,0,+D33/D34)</f>
        <v>3.7574081223845902E-2</v>
      </c>
      <c r="I33" s="27">
        <f>+E33/E34</f>
        <v>3.6332846895607639E-2</v>
      </c>
    </row>
    <row r="34" spans="1:9" x14ac:dyDescent="0.3">
      <c r="A34" s="10"/>
      <c r="B34" s="28" t="s">
        <v>3</v>
      </c>
      <c r="C34" s="29">
        <f>+C31</f>
        <v>114880000</v>
      </c>
      <c r="D34" s="29">
        <f>+D31</f>
        <v>114334133</v>
      </c>
      <c r="E34" s="29">
        <f>+E31</f>
        <v>29670122</v>
      </c>
      <c r="F34" s="30"/>
      <c r="G34" s="31"/>
      <c r="H34" s="32"/>
      <c r="I34" s="32"/>
    </row>
    <row r="35" spans="1:9" x14ac:dyDescent="0.3">
      <c r="A35" s="5"/>
      <c r="B35" s="19"/>
      <c r="C35" s="20"/>
      <c r="D35" s="20"/>
      <c r="E35" s="20"/>
      <c r="G35" s="33"/>
      <c r="H35" s="33"/>
      <c r="I35" s="33"/>
    </row>
    <row r="36" spans="1:9" x14ac:dyDescent="0.3">
      <c r="A36" s="10" t="s">
        <v>22</v>
      </c>
      <c r="B36" s="24" t="s">
        <v>23</v>
      </c>
      <c r="C36" s="25">
        <f>+'[1]NI-San'!N909</f>
        <v>17722000</v>
      </c>
      <c r="D36" s="25">
        <f>+'[1]NI-San'!O909</f>
        <v>18099029</v>
      </c>
      <c r="E36" s="25">
        <f>+'[1]NI-San'!R909</f>
        <v>4542072</v>
      </c>
      <c r="F36" s="26"/>
      <c r="G36" s="14">
        <f>IF(C37=0,0,+C36/C37)</f>
        <v>0.15426532033426185</v>
      </c>
      <c r="H36" s="14">
        <f>IF(D37=0,0,+D36/D37)</f>
        <v>0.15829943801646706</v>
      </c>
      <c r="I36" s="27">
        <f>+E36/E37</f>
        <v>0.1530857203755347</v>
      </c>
    </row>
    <row r="37" spans="1:9" x14ac:dyDescent="0.3">
      <c r="A37" s="10"/>
      <c r="B37" s="28" t="s">
        <v>3</v>
      </c>
      <c r="C37" s="29">
        <f>+C34</f>
        <v>114880000</v>
      </c>
      <c r="D37" s="29">
        <f>+D34</f>
        <v>114334133</v>
      </c>
      <c r="E37" s="29">
        <f>+E34</f>
        <v>29670122</v>
      </c>
      <c r="F37" s="30"/>
      <c r="G37" s="31"/>
      <c r="H37" s="32"/>
      <c r="I37" s="32"/>
    </row>
    <row r="38" spans="1:9" x14ac:dyDescent="0.3">
      <c r="A38" s="5"/>
      <c r="B38" s="19"/>
      <c r="C38" s="20"/>
      <c r="D38" s="20"/>
      <c r="E38" s="20"/>
      <c r="G38" s="33"/>
      <c r="H38" s="33"/>
      <c r="I38" s="33"/>
    </row>
    <row r="39" spans="1:9" ht="51.75" customHeight="1" x14ac:dyDescent="0.3">
      <c r="A39" s="50" t="s">
        <v>24</v>
      </c>
      <c r="B39" s="24" t="s">
        <v>25</v>
      </c>
      <c r="C39" s="49">
        <f>+'[1]NI-San'!N938</f>
        <v>655000</v>
      </c>
      <c r="D39" s="49">
        <f>+'[1]NI-San'!O938</f>
        <v>667000</v>
      </c>
      <c r="E39" s="49">
        <f>+'[1]NI-San'!R938</f>
        <v>167250</v>
      </c>
      <c r="F39" s="26"/>
      <c r="G39" s="14">
        <f>IF(C40=0,0,+C39/C40)</f>
        <v>5.701601671309192E-3</v>
      </c>
      <c r="H39" s="14">
        <f>IF(D40=0,0,+D39/D40)</f>
        <v>5.8337784395496315E-3</v>
      </c>
      <c r="I39" s="27">
        <f>+E39/E40</f>
        <v>5.6369838991561947E-3</v>
      </c>
    </row>
    <row r="40" spans="1:9" x14ac:dyDescent="0.3">
      <c r="A40" s="51"/>
      <c r="B40" s="28" t="s">
        <v>3</v>
      </c>
      <c r="C40" s="29">
        <f>+C37</f>
        <v>114880000</v>
      </c>
      <c r="D40" s="29">
        <f>+D37</f>
        <v>114334133</v>
      </c>
      <c r="E40" s="29">
        <f>+E37</f>
        <v>29670122</v>
      </c>
      <c r="F40" s="30"/>
      <c r="G40" s="31"/>
      <c r="H40" s="32"/>
      <c r="I40" s="32"/>
    </row>
    <row r="41" spans="1:9" x14ac:dyDescent="0.3">
      <c r="A41" s="5"/>
      <c r="B41" s="19"/>
      <c r="C41" s="20"/>
      <c r="D41" s="20"/>
      <c r="E41" s="20"/>
      <c r="G41" s="33"/>
      <c r="H41" s="33"/>
      <c r="I41" s="33"/>
    </row>
    <row r="42" spans="1:9" ht="33" x14ac:dyDescent="0.3">
      <c r="A42" s="50" t="s">
        <v>26</v>
      </c>
      <c r="B42" s="24" t="s">
        <v>27</v>
      </c>
      <c r="C42" s="49">
        <f>+'[1]NI-San'!N971</f>
        <v>2818000</v>
      </c>
      <c r="D42" s="49">
        <f>+'[1]NI-San'!O971</f>
        <v>2773000</v>
      </c>
      <c r="E42" s="49">
        <f>+'[1]NI-San'!R971</f>
        <v>693250</v>
      </c>
      <c r="F42" s="26"/>
      <c r="G42" s="14">
        <f>IF(C43=0,0,+C42/C43)</f>
        <v>2.4529944289693593E-2</v>
      </c>
      <c r="H42" s="14">
        <f>IF(D43=0,0,+D42/D43)</f>
        <v>2.4253474681965707E-2</v>
      </c>
      <c r="I42" s="27">
        <f>+E42/E43</f>
        <v>2.3365256132077919E-2</v>
      </c>
    </row>
    <row r="43" spans="1:9" x14ac:dyDescent="0.3">
      <c r="A43" s="51"/>
      <c r="B43" s="28" t="s">
        <v>3</v>
      </c>
      <c r="C43" s="29">
        <f>+C40</f>
        <v>114880000</v>
      </c>
      <c r="D43" s="29">
        <f>+D40</f>
        <v>114334133</v>
      </c>
      <c r="E43" s="29">
        <f>+E40</f>
        <v>29670122</v>
      </c>
      <c r="F43" s="30"/>
      <c r="G43" s="31"/>
      <c r="H43" s="32"/>
      <c r="I43" s="32"/>
    </row>
    <row r="44" spans="1:9" x14ac:dyDescent="0.3">
      <c r="A44" s="5"/>
      <c r="B44" s="19"/>
      <c r="C44" s="20"/>
      <c r="D44" s="20"/>
      <c r="E44" s="20"/>
      <c r="G44" s="33"/>
      <c r="H44" s="33"/>
      <c r="I44" s="33"/>
    </row>
    <row r="45" spans="1:9" x14ac:dyDescent="0.3">
      <c r="A45" s="50" t="s">
        <v>28</v>
      </c>
      <c r="B45" s="24" t="s">
        <v>29</v>
      </c>
      <c r="C45" s="25">
        <f>+'[1]NI-San'!N984</f>
        <v>312000</v>
      </c>
      <c r="D45" s="25">
        <f>+'[1]NI-San'!O984</f>
        <v>270000</v>
      </c>
      <c r="E45" s="25">
        <f>+'[1]NI-San'!R984</f>
        <v>67500</v>
      </c>
      <c r="F45" s="26"/>
      <c r="G45" s="14">
        <f>IF(C46=0,0,+C45/C46)</f>
        <v>2.7158774373259053E-3</v>
      </c>
      <c r="H45" s="14">
        <f>IF(D46=0,0,+D45/D46)</f>
        <v>2.3614995182584713E-3</v>
      </c>
      <c r="I45" s="27">
        <f>+E45/E46</f>
        <v>2.2750159234262669E-3</v>
      </c>
    </row>
    <row r="46" spans="1:9" x14ac:dyDescent="0.3">
      <c r="A46" s="51"/>
      <c r="B46" s="28" t="s">
        <v>3</v>
      </c>
      <c r="C46" s="29">
        <f>+C43</f>
        <v>114880000</v>
      </c>
      <c r="D46" s="29">
        <f>+D43</f>
        <v>114334133</v>
      </c>
      <c r="E46" s="29">
        <f>+E43</f>
        <v>29670122</v>
      </c>
      <c r="F46" s="30"/>
      <c r="G46" s="31"/>
      <c r="H46" s="32"/>
      <c r="I46" s="32"/>
    </row>
    <row r="47" spans="1:9" x14ac:dyDescent="0.3">
      <c r="A47" s="52"/>
      <c r="B47" s="53"/>
      <c r="C47" s="54"/>
      <c r="D47" s="54"/>
      <c r="E47" s="54"/>
      <c r="F47" s="55"/>
      <c r="G47" s="33"/>
      <c r="H47" s="33"/>
      <c r="I47" s="33"/>
    </row>
    <row r="48" spans="1:9" x14ac:dyDescent="0.3">
      <c r="A48" s="50" t="s">
        <v>30</v>
      </c>
      <c r="B48" s="24" t="s">
        <v>31</v>
      </c>
      <c r="C48" s="25">
        <f ca="1">[1]SKASST_TOT!C$34</f>
        <v>0</v>
      </c>
      <c r="D48" s="25">
        <f ca="1">[1]SKASST_TOT!D$34</f>
        <v>0</v>
      </c>
      <c r="E48" s="25">
        <f ca="1">[1]SKASST_TOT!E$34</f>
        <v>0</v>
      </c>
      <c r="F48" s="26"/>
      <c r="G48" s="14">
        <f ca="1">IF(C49=0,0,+C48/C49)</f>
        <v>0</v>
      </c>
      <c r="H48" s="14">
        <f ca="1">IF(D49=0,0,+D48/D49)</f>
        <v>0</v>
      </c>
      <c r="I48" s="27">
        <f ca="1">+E48/E49</f>
        <v>0</v>
      </c>
    </row>
    <row r="49" spans="1:9" x14ac:dyDescent="0.3">
      <c r="A49" s="51"/>
      <c r="B49" s="28" t="s">
        <v>3</v>
      </c>
      <c r="C49" s="29">
        <f>+C46</f>
        <v>114880000</v>
      </c>
      <c r="D49" s="29">
        <f>+D46</f>
        <v>114334133</v>
      </c>
      <c r="E49" s="29">
        <f>+E46</f>
        <v>29670122</v>
      </c>
      <c r="F49" s="30"/>
      <c r="G49" s="31"/>
      <c r="H49" s="32"/>
      <c r="I49" s="32"/>
    </row>
    <row r="50" spans="1:9" x14ac:dyDescent="0.3">
      <c r="B50" s="28"/>
      <c r="C50" s="20"/>
      <c r="D50" s="20"/>
      <c r="E50" s="20"/>
      <c r="G50" s="23"/>
      <c r="H50" s="23"/>
      <c r="I50" s="23"/>
    </row>
    <row r="51" spans="1:9" x14ac:dyDescent="0.3">
      <c r="A51" s="56" t="s">
        <v>32</v>
      </c>
      <c r="B51" s="11" t="s">
        <v>33</v>
      </c>
      <c r="C51" s="12">
        <f>+'[1]NI-San'!N371+'[1]NI-San'!N1557+'[1]NI-San'!N1679</f>
        <v>141837000</v>
      </c>
      <c r="D51" s="12">
        <f>+'[1]NI-San'!O371+'[1]NI-San'!O1557+'[1]NI-San'!O1679</f>
        <v>141262913</v>
      </c>
      <c r="E51" s="12">
        <f>+'[1]NI-San'!R371+'[1]NI-San'!R1557+'[1]NI-San'!R1679</f>
        <v>36016927</v>
      </c>
      <c r="F51" s="13"/>
      <c r="G51" s="14">
        <f>IF(C52=0,0,+C51/C52)</f>
        <v>1.2346535515320334</v>
      </c>
      <c r="H51" s="14">
        <f>IF(D52=0,0,+D51/D52)</f>
        <v>1.2355270407306975</v>
      </c>
      <c r="I51" s="14">
        <f>+E51/E52</f>
        <v>1.2139123324130585</v>
      </c>
    </row>
    <row r="52" spans="1:9" x14ac:dyDescent="0.3">
      <c r="A52" s="57"/>
      <c r="B52" s="15" t="s">
        <v>3</v>
      </c>
      <c r="C52" s="16">
        <f>+C46</f>
        <v>114880000</v>
      </c>
      <c r="D52" s="16">
        <f>+D46</f>
        <v>114334133</v>
      </c>
      <c r="E52" s="16">
        <f>+E46</f>
        <v>29670122</v>
      </c>
      <c r="F52" s="17"/>
      <c r="G52" s="18"/>
      <c r="H52" s="18"/>
      <c r="I52" s="18"/>
    </row>
    <row r="53" spans="1:9" x14ac:dyDescent="0.3">
      <c r="B53" s="19"/>
      <c r="C53" s="20"/>
      <c r="D53" s="20"/>
      <c r="E53" s="20"/>
      <c r="G53" s="23"/>
      <c r="H53" s="23"/>
      <c r="I53" s="23"/>
    </row>
    <row r="54" spans="1:9" x14ac:dyDescent="0.3">
      <c r="A54" s="56" t="s">
        <v>34</v>
      </c>
      <c r="B54" s="11" t="s">
        <v>33</v>
      </c>
      <c r="C54" s="12">
        <f>+C51</f>
        <v>141837000</v>
      </c>
      <c r="D54" s="12">
        <f>+D51</f>
        <v>141262913</v>
      </c>
      <c r="E54" s="12">
        <f>+E51</f>
        <v>36016927</v>
      </c>
      <c r="F54" s="13"/>
      <c r="G54" s="14">
        <f>IF(C55=0,0,+C54/C55)</f>
        <v>1.042397918687715</v>
      </c>
      <c r="H54" s="14">
        <f>IF(D55=0,0,+D54/D55)</f>
        <v>1.0386758789420361</v>
      </c>
      <c r="I54" s="14">
        <f>+E54/E55</f>
        <v>1.0379091038532795</v>
      </c>
    </row>
    <row r="55" spans="1:9" x14ac:dyDescent="0.3">
      <c r="A55" s="57"/>
      <c r="B55" s="15" t="s">
        <v>35</v>
      </c>
      <c r="C55" s="16">
        <f>+'[1]NI-San'!N1696</f>
        <v>136068000</v>
      </c>
      <c r="D55" s="16">
        <f>+'[1]NI-San'!O1696</f>
        <v>136002882</v>
      </c>
      <c r="E55" s="16">
        <f>+'[1]NI-San'!R1696</f>
        <v>34701427</v>
      </c>
      <c r="F55" s="17"/>
      <c r="G55" s="18"/>
      <c r="H55" s="18"/>
      <c r="I55" s="18"/>
    </row>
    <row r="56" spans="1:9" x14ac:dyDescent="0.3">
      <c r="G56" s="23"/>
      <c r="H56" s="23"/>
      <c r="I56" s="23"/>
    </row>
    <row r="57" spans="1:9" ht="16.5" customHeight="1" x14ac:dyDescent="0.3">
      <c r="A57" s="56" t="s">
        <v>36</v>
      </c>
      <c r="B57" s="11" t="s">
        <v>37</v>
      </c>
      <c r="C57" s="22">
        <f ca="1">[1]SKASST_TOT!C$37</f>
        <v>21514000</v>
      </c>
      <c r="D57" s="22">
        <f ca="1">[1]SKASST_TOT!D$37</f>
        <v>21880780</v>
      </c>
      <c r="E57" s="22">
        <f ca="1">[1]SKASST_TOT!E$37</f>
        <v>366780</v>
      </c>
      <c r="F57" s="13"/>
      <c r="G57" s="14">
        <f>IF(C58=0,0,+C57/C58)</f>
        <v>0</v>
      </c>
      <c r="H57" s="14">
        <f>IF(D58=0,0,+D57/D58)</f>
        <v>0</v>
      </c>
      <c r="I57" s="14" t="e">
        <f ca="1">+E57/E58</f>
        <v>#DIV/0!</v>
      </c>
    </row>
    <row r="58" spans="1:9" x14ac:dyDescent="0.3">
      <c r="A58" s="57"/>
      <c r="B58" s="15" t="s">
        <v>3</v>
      </c>
      <c r="C58" s="16">
        <f>+'[1]NI-San'!N1699</f>
        <v>0</v>
      </c>
      <c r="D58" s="16">
        <f>+'[1]NI-San'!O1699</f>
        <v>0</v>
      </c>
      <c r="E58" s="16">
        <f>+'[1]NI-San'!R1699</f>
        <v>0</v>
      </c>
      <c r="F58" s="17"/>
      <c r="G58" s="18"/>
      <c r="H58" s="18"/>
      <c r="I58" s="18"/>
    </row>
    <row r="59" spans="1:9" x14ac:dyDescent="0.3">
      <c r="B59" s="53"/>
    </row>
    <row r="60" spans="1:9" x14ac:dyDescent="0.3">
      <c r="A60" s="2" t="s">
        <v>38</v>
      </c>
    </row>
    <row r="61" spans="1:9" ht="35.25" customHeight="1" x14ac:dyDescent="0.3">
      <c r="A61" s="58" t="s">
        <v>39</v>
      </c>
      <c r="B61" s="58"/>
      <c r="C61" s="58"/>
      <c r="D61" s="58"/>
      <c r="E61" s="58"/>
      <c r="F61" s="58"/>
      <c r="G61" s="58"/>
      <c r="H61" s="58"/>
      <c r="I61" s="58"/>
    </row>
    <row r="62" spans="1:9" ht="16.5" customHeight="1" x14ac:dyDescent="0.3">
      <c r="A62" s="58" t="s">
        <v>40</v>
      </c>
      <c r="B62" s="58"/>
      <c r="C62" s="58"/>
      <c r="D62" s="58"/>
      <c r="E62" s="58"/>
      <c r="F62" s="58"/>
      <c r="G62" s="58"/>
      <c r="H62" s="58"/>
      <c r="I62" s="58"/>
    </row>
    <row r="63" spans="1:9" ht="37.5" customHeight="1" x14ac:dyDescent="0.3">
      <c r="A63" s="58" t="s">
        <v>41</v>
      </c>
      <c r="B63" s="58"/>
      <c r="C63" s="58"/>
      <c r="D63" s="58"/>
      <c r="E63" s="58"/>
      <c r="F63" s="58"/>
      <c r="G63" s="58"/>
      <c r="H63" s="58"/>
      <c r="I63" s="58"/>
    </row>
    <row r="64" spans="1:9" ht="16.5" customHeight="1" x14ac:dyDescent="0.3">
      <c r="A64" s="58" t="s">
        <v>42</v>
      </c>
      <c r="B64" s="58"/>
      <c r="C64" s="58"/>
      <c r="D64" s="58"/>
      <c r="E64" s="58"/>
      <c r="F64" s="58"/>
      <c r="G64" s="58"/>
      <c r="H64" s="58"/>
      <c r="I64" s="58"/>
    </row>
    <row r="65" spans="1:9" ht="16.5" customHeight="1" x14ac:dyDescent="0.3">
      <c r="A65" s="58" t="s">
        <v>43</v>
      </c>
      <c r="B65" s="58"/>
      <c r="C65" s="58"/>
      <c r="D65" s="58"/>
      <c r="E65" s="58"/>
      <c r="F65" s="58"/>
      <c r="G65" s="58"/>
      <c r="H65" s="58"/>
      <c r="I65" s="58"/>
    </row>
    <row r="66" spans="1:9" x14ac:dyDescent="0.3">
      <c r="A66" s="19"/>
      <c r="B66" s="19"/>
      <c r="C66" s="19"/>
      <c r="D66" s="19"/>
      <c r="E66" s="19"/>
      <c r="F66" s="19"/>
      <c r="G66" s="19"/>
      <c r="H66" s="19"/>
      <c r="I66" s="19"/>
    </row>
  </sheetData>
  <sheetProtection password="A01C" sheet="1" objects="1" scenarios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82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dcterms:created xsi:type="dcterms:W3CDTF">2019-10-30T07:54:21Z</dcterms:created>
  <dcterms:modified xsi:type="dcterms:W3CDTF">2019-10-30T07:55:19Z</dcterms:modified>
</cp:coreProperties>
</file>